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Produc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<sst xmlns="http://schemas.openxmlformats.org/spreadsheetml/2006/main" count="1590" uniqueCount="373">
  <si>
    <t>下载详细信息</t>
  </si>
  <si>
    <t>以下项的参数详细信息：</t>
  </si>
  <si>
    <t>Current-sense amplifiers</t>
  </si>
  <si>
    <t>文件生成日期：</t>
  </si>
  <si>
    <t>06 4月 2024 12:21</t>
  </si>
  <si>
    <t>筛选器详细信息：</t>
  </si>
  <si>
    <t>https://www.ti.com.cn/zh-cn/amplifier-circuit/current-sense/products.html</t>
  </si>
  <si>
    <t>注：</t>
  </si>
  <si>
    <t>此文件仅包含已启用的列。要查看更多数据，请在 TI.com 上启用其他列并重新导出</t>
  </si>
  <si>
    <t>要隐藏可订购器件型号详细信息，请选择所有内容，前往“数据”选项卡，并点击“隐藏详细信息”</t>
  </si>
  <si>
    <t>Product or Part number</t>
  </si>
  <si>
    <t>Description</t>
  </si>
  <si>
    <t>PDF data sheet</t>
  </si>
  <si>
    <t>HTML data sheet</t>
  </si>
  <si>
    <t>Subcategory</t>
  </si>
  <si>
    <t>Common-mode voltage (max) (V)</t>
  </si>
  <si>
    <t>Common-mode voltage (min) (V)</t>
  </si>
  <si>
    <t>Rating</t>
  </si>
  <si>
    <t>Features</t>
  </si>
  <si>
    <t>Supply voltage (max) (V)</t>
  </si>
  <si>
    <t>Supply voltage (min) (V)</t>
  </si>
  <si>
    <t>Input offset (±) (max) (µV)</t>
  </si>
  <si>
    <t>Input offset drift (±) (typ) (µV/°C)</t>
  </si>
  <si>
    <t>Voltage gain (V/V)</t>
  </si>
  <si>
    <t>CMRR (min) (dB)</t>
  </si>
  <si>
    <t>Bandwidth (kHz)</t>
  </si>
  <si>
    <t>Gain error (%)</t>
  </si>
  <si>
    <t>Iq (max) (mA)</t>
  </si>
  <si>
    <t>Price|Quantity (USD)</t>
  </si>
  <si>
    <t>Operating temperature range (°C)</t>
  </si>
  <si>
    <t>Package size (L x W) (mm)</t>
  </si>
  <si>
    <t>Package type</t>
  </si>
  <si>
    <t>TI functional safety category</t>
  </si>
  <si>
    <t>Status</t>
  </si>
  <si>
    <t>AEC-Q100 26V 350kHz 双向高精度电流检测放大器</t>
  </si>
  <si>
    <t>模拟电流检测放大器</t>
  </si>
  <si>
    <t>Automotive</t>
  </si>
  <si>
    <t>Bi-directional,Bidirectional,High precision,Low-side Capable</t>
  </si>
  <si>
    <t>55,135</t>
  </si>
  <si>
    <t>20,50,100,200</t>
  </si>
  <si>
    <t>86,96,106</t>
  </si>
  <si>
    <t>105,150,210,350</t>
  </si>
  <si>
    <t>0.12,0.17</t>
  </si>
  <si>
    <t>-40 to 125</t>
  </si>
  <si>
    <t>2 x 2.1</t>
  </si>
  <si>
    <t>SOT-SC70</t>
  </si>
  <si>
    <t>Functional Safety-Capable</t>
  </si>
  <si>
    <t>正在供货</t>
  </si>
  <si>
    <t>采用 800µΩ EZShunt™ 技术的 85V、16 位 I²C 输出数字功率监测器</t>
  </si>
  <si>
    <t>配备集成型电流采样电阻的数字功率监控器</t>
  </si>
  <si>
    <t>Catalog</t>
  </si>
  <si>
    <t>Alert Function,Bidirectional,Digital Temp Monitor,Integrated Power Monitor,Integrated Shunt,Low-side Capable,Standard precision</t>
  </si>
  <si>
    <t>5 x 4</t>
  </si>
  <si>
    <t>VQFN</t>
  </si>
  <si>
    <t/>
  </si>
  <si>
    <t>采用 400µΩ EZShunt™ 技术的 85V、16 位 I²C 输出数字功率监测器</t>
  </si>
  <si>
    <t>See data sheet</t>
  </si>
  <si>
    <t>VSON</t>
  </si>
  <si>
    <t>采用 800µΩ EZShunt™ 技术的 40V、16 位 I²C 输出数字功率监测器</t>
  </si>
  <si>
    <t>5 x 3</t>
  </si>
  <si>
    <t>采用 WCSP 封装和 EZShunt™ 技术的 40V 16 位、I²C 输出数字功率监测器</t>
  </si>
  <si>
    <t>Alert Function,Bidirectional,Digital Temp Monitor,Integrated Power Monitor,Integrated Shunt,Low-side Capable,Ultra precise</t>
  </si>
  <si>
    <t>POWERWCSP</t>
  </si>
  <si>
    <t>采用 400µΩ EZShunt™ 技术的 85V、16 位高精度 I²C 输出数字功率监测器</t>
  </si>
  <si>
    <t>Alert Function,Bidirectional,Digital Temp Monitor,High precision,Integrated Power Monitor,Integrated Shunt,Low-side Capable</t>
  </si>
  <si>
    <t>预发布</t>
  </si>
  <si>
    <t>采用 800µΩ EZShunt™ 技术的 85V、16 位高精度 I²C 输出数字功率监测器</t>
  </si>
  <si>
    <t>采用 800µΩ EZShunt™ 技术的 85V、20 位 I²C 超精密输出数字功率监测器</t>
  </si>
  <si>
    <t>采用 800µΩ EZShunt™ 技术的 40V、20 位 I²C 超精密输出数字功率监测器</t>
  </si>
  <si>
    <t>采用 800µΩ EZShunt™ 技术的 40V、16 位高精度 I²C 输出数字功率监测器</t>
  </si>
  <si>
    <t>采用 400µΩ EZShunt™ 技术的 85V、20 位 I²C 超精密输出数字功率监测器</t>
  </si>
  <si>
    <t>具有比较器和基准、符合 AEC-Q100 标准的 -4V 至 110V、1.3MHz 超精密电流检测放大器</t>
  </si>
  <si>
    <t>Alert Function,Low-side Capable,Ultra precise</t>
  </si>
  <si>
    <t>20,30,50,80,150</t>
  </si>
  <si>
    <t>20,50,100,200,500</t>
  </si>
  <si>
    <t>900,1000,1300</t>
  </si>
  <si>
    <t>3 x 4.9</t>
  </si>
  <si>
    <t>VSSOP</t>
  </si>
  <si>
    <t>具有比较器和基准、符合 AEC-Q100 标准的 -4V 至 110V、1.3MHz 高精度电流检测放大器</t>
  </si>
  <si>
    <t>Alert Function,High precision,Low-side Capable</t>
  </si>
  <si>
    <t>150,200,250,300,500</t>
  </si>
  <si>
    <t>具有 PWM 抑制功能和分流电阻器的 80V、双向、±75A 零漂移电流检测放大器</t>
  </si>
  <si>
    <t>配备集成型电流采样电阻的模拟电流检测放大器</t>
  </si>
  <si>
    <t>Bidirectional,Enhanced PWM Rejection,Integrated Shunt,Low-side Capable</t>
  </si>
  <si>
    <t>625uA/C</t>
  </si>
  <si>
    <t>20mV/A,40mV/A,75mV/A</t>
  </si>
  <si>
    <t>9.7 x 6.4</t>
  </si>
  <si>
    <t>HTSSOP</t>
  </si>
  <si>
    <t>具有比较器的 -4V 至 110V、1.3MHz 高精度电流检测放大器</t>
  </si>
  <si>
    <t>具有比较器的 -4V 至 110V、1.3MHz 超高精度电流检测放大器</t>
  </si>
  <si>
    <t>AEC-Q100, -4V to 110V bidirectional ultraprecise current sense amplifier with enhanced PWM rejection</t>
  </si>
  <si>
    <t>Bi-directional,Bidirectional,Enhanced PWM Rejection,Low-side Capable,Ultra precise</t>
  </si>
  <si>
    <t>8,10,15,20</t>
  </si>
  <si>
    <t>0.05,0.1</t>
  </si>
  <si>
    <t>10,20,50,100,200</t>
  </si>
  <si>
    <t>0.01,0.015</t>
  </si>
  <si>
    <t>2.9 x 2.8,3 x 4.9,4.9 x 6</t>
  </si>
  <si>
    <t>SOIC,SOT-23-THN,VSSOP</t>
  </si>
  <si>
    <t>AEC-Q100, -5V to 110V, bidirectional, 1.1-MHz 8-V/µs high-precision current sense amplifier</t>
  </si>
  <si>
    <t>1000,1100</t>
  </si>
  <si>
    <t>2.9 x 2.8,3 x 4.9</t>
  </si>
  <si>
    <t>SOT-23-THN,VSSOP</t>
  </si>
  <si>
    <t>AEC-Q100, -5V to 110V, bidirectional, 1.1-MHz 8-V/µs ultraprecise current sense amplifier</t>
  </si>
  <si>
    <t>Bi-directional,Bidirectional,Low-side Capable,Ultra precise</t>
  </si>
  <si>
    <t>AEC-Q100, -4V to 110V bidirectional high-precision current sense amp with enhanced PWM rejection</t>
  </si>
  <si>
    <t>Bi-directional,Bidirectional,Enhanced PWM Rejection,High precision,Low-side Capable</t>
  </si>
  <si>
    <t>10,20,50,100,200,500</t>
  </si>
  <si>
    <t>具有警报功能的 48V、16 位、高精度 I²C 输出数字功率监测器</t>
  </si>
  <si>
    <t>数字功率监控器</t>
  </si>
  <si>
    <t>Alert Function,Bidirectional,Intergrated Power Monitor,Low-side Capable</t>
  </si>
  <si>
    <t>2.9 x 2.8</t>
  </si>
  <si>
    <t>SOT-23-THN</t>
  </si>
  <si>
    <t>-5V 至 110V、双向、1.1MHz、8V/µs、超精密电流检测放大器</t>
  </si>
  <si>
    <t>Bidirectional,Low-side Capable,Ultra precise</t>
  </si>
  <si>
    <t>-5V 至110V、µs、1.1MHz、8V/μ s、高精度电流检测放大器</t>
  </si>
  <si>
    <t>Bidirectional,High precision,Low-side Capable</t>
  </si>
  <si>
    <t>具有增强型 PWM 抑制功能的 -5V 至 110V、双向、超精密电流检测放大器</t>
  </si>
  <si>
    <t>Bidirectional,Enhanced PWM Rejection,Low-side Capable,Ultra precise</t>
  </si>
  <si>
    <t>具有增强型 PWM 抑制功能的 -5V 至 110V、双向、高精度电流检测放大器</t>
  </si>
  <si>
    <t>Bidirectional,Enhanced PWM Rejection,High precision,Low-side Capable</t>
  </si>
  <si>
    <t>具有皮安级 IB 和 EN 引脚的增强型产品 40V、双向、超精密电流检测放大器</t>
  </si>
  <si>
    <t>HiRel Enhanced Product</t>
  </si>
  <si>
    <t>25,50,100,200,500</t>
  </si>
  <si>
    <t>27,32,33,35,37,45</t>
  </si>
  <si>
    <t>0.2,0.3,0.4</t>
  </si>
  <si>
    <t>-55 to 150</t>
  </si>
  <si>
    <t>采用 WCSP 封装、具有警报功能的 48V、16 位、超精密 I²C 输出数字功率监测器</t>
  </si>
  <si>
    <t>Alert Function,Bi-directional,Integrated Power Monitor,Low-side Capable,Ultra precise</t>
  </si>
  <si>
    <t>1.2 x 0.193,2.9 x 2.8</t>
  </si>
  <si>
    <t>DSBGA,SOT-23-THN</t>
  </si>
  <si>
    <t>采用 WCSP 封装、具有警报功能的 28V、12 位、I²C 输出电流/电压/功率监控器</t>
  </si>
  <si>
    <t>Alert Function,Bi-directional,Bidirectional,Integrated Power Monitor,Low-side Capable</t>
  </si>
  <si>
    <t>1.2 x 0.193</t>
  </si>
  <si>
    <t>DSBGA</t>
  </si>
  <si>
    <t>采用 WCSP 封装、具有皮安级 IB 和使能引脚的 40V、双通道、双向、超精密电流检测放大器</t>
  </si>
  <si>
    <t>Bi-directional,Low-side Capable,Ultra precise</t>
  </si>
  <si>
    <t>27,33,35,37,45</t>
  </si>
  <si>
    <t>1.21 x 1.567</t>
  </si>
  <si>
    <t>符合 AEC-Q100 标准的 85V、16 位、I²C 输出电流/电压/充电监控器</t>
  </si>
  <si>
    <t>Alert Function,Bi-directional,Bidirectional,Digital Temp Monitor,I2C,Integrated Power Monitor,Low-side Capable</t>
  </si>
  <si>
    <t>符合 AEC-Q100 标准的 85V、16 位、高精度、SPI 输出电流/电压/功率监控器</t>
  </si>
  <si>
    <t>Alert Function,Bi-directional,Bidirectional,Digital Temp Monitor,High precision,Integrated Power Monitor,Low-side Capable,SPI</t>
  </si>
  <si>
    <t>5,10</t>
  </si>
  <si>
    <t>符合 AEC-Q100 标准的 85V、20 位、超精密、I²C 输出电流/电压/功率/能量/充电监控器</t>
  </si>
  <si>
    <t>Alert Function,Bidirectional,Digital Temp Monitor,Integrated Power Accumulator,Integrated Power Monitor,Low-side Capable,Ultra precise</t>
  </si>
  <si>
    <t>符合 AEC-Q100 标准的 85V、20 位、超精密、SPI 输出电流/电压/功率/能量/充电监控器</t>
  </si>
  <si>
    <t>Alert Function,Bidirectional,Digital Temp Monitor,Integrated Power Accumulator,Integrated Power Monitor,Low-side Capable,SPI,Ultra precise</t>
  </si>
  <si>
    <t>符合 AEC-Q100 标准的 85V、16 位、高精度、I²C 输出电流/电压/充电监控器</t>
  </si>
  <si>
    <t>Alert Function,Bi-directional,Bidirectional,Digital Temp Monitor,High precision,I2C,Integrated Power Monitor,Low-side Capable</t>
  </si>
  <si>
    <t>四通道 120V 高电压、高带宽、单向电流检测放大器</t>
  </si>
  <si>
    <t>Ultra precise</t>
  </si>
  <si>
    <t>12,15,20,32</t>
  </si>
  <si>
    <t>800,850,900,1100</t>
  </si>
  <si>
    <t>0.1,0.15</t>
  </si>
  <si>
    <t>4 x 4</t>
  </si>
  <si>
    <t>具有警报功能的 85V、16 位、I2C 输出电流/电压/功率监控器</t>
  </si>
  <si>
    <t>Alert Function,Bidirectional,Digital Temp Monitor,I2C,Integrated Power Monitor,Low-side Capable</t>
  </si>
  <si>
    <t>具有输入电源的 2.7V 至 26V 高精度电流检测放大器</t>
  </si>
  <si>
    <t>High precision,Input supply</t>
  </si>
  <si>
    <t>50,100,200</t>
  </si>
  <si>
    <t>14,30,80</t>
  </si>
  <si>
    <t>SOT-23</t>
  </si>
  <si>
    <t>具有警报功能的 85V、16 位、高精度 I2C 输出电流/电压/功率监控器</t>
  </si>
  <si>
    <t>具有警报功能的 85V、16 位、高精度 SPI 输出电流/电压/功率监控器</t>
  </si>
  <si>
    <t>具有警报功能的 85V、20 位、超精密、I2C 输出电流/电压/功率/能量/充电监控器</t>
  </si>
  <si>
    <t>具有警报功能的 85V、20 位、超精密、SPI 输出电流/电压/功率/能量/充电监控器</t>
  </si>
  <si>
    <t>双通道、2.7V 至 120V、1.1MHz 超精密电流检测放大器</t>
  </si>
  <si>
    <t>Dual Channel,Ultra precise</t>
  </si>
  <si>
    <t>12,15,20,25</t>
  </si>
  <si>
    <t>20,50,100,500</t>
  </si>
  <si>
    <t>采用小型 (SC-70) 封装的 AEC-Q100 认证 2.7V 至 120V、1.1MHz 超精密电流检测放大器</t>
  </si>
  <si>
    <t>采用小型 (SC-70) 封装且符合 AEC-Q100 标准的 2.7V 至 120V、1.1MHz 电流检测放大器</t>
  </si>
  <si>
    <t>High precision</t>
  </si>
  <si>
    <t>符合 AEC-Q100 标准的 -4V 至 110V、1.3MHz 电流检测放大器</t>
  </si>
  <si>
    <t>High precision,Low-side Capable</t>
  </si>
  <si>
    <t>符合 AEC-Q100 标准的 -4V 至 110V、1.3MHz 超精密电流检测放大器</t>
  </si>
  <si>
    <t>Low-side Capable,Ultra precise</t>
  </si>
  <si>
    <t>采用小型 (SC-70) 封装的 2.7V 至 120V、1.1MHz 超精密电流检测放大器</t>
  </si>
  <si>
    <t>-4V 至 110V、1.3MHz 高精度电流检测放大器</t>
  </si>
  <si>
    <t>采用小型 (SC-70) 封装的 2.7V 至 120V、1.1MHz、超精密电流检测放大器</t>
  </si>
  <si>
    <t>具有集成过流比较器的 AEC-Q100、26V、350kHz 电流检测放大器</t>
  </si>
  <si>
    <t>Alert Function,Low-side Capable</t>
  </si>
  <si>
    <t>-4V 至 110V、1.3MHz 超精密电流检测放大器</t>
  </si>
  <si>
    <t>具有 PWM 抑制功能和集成分流电阻的 AEC-Q100、80V、双向、精密电流检测放大器</t>
  </si>
  <si>
    <t>15mA</t>
  </si>
  <si>
    <t>125uA/C</t>
  </si>
  <si>
    <t>100mV/A,200mV/A,400mV/A</t>
  </si>
  <si>
    <t>6.5 x 6.4</t>
  </si>
  <si>
    <t>TSSOP</t>
  </si>
  <si>
    <t>符合 AEC-Q100 标准且具有皮安级输入偏置电流和使能引脚的 40V 双向高精度电流检测放大器</t>
  </si>
  <si>
    <t>2 x 2.1,2.9 x 2.8</t>
  </si>
  <si>
    <t>SOT-23,SOT-23-THN,SOT-SC70</t>
  </si>
  <si>
    <t>具有皮安级 IB 和使能引脚的 AEC-Q100、40V、双向、超精密电流检测放大器</t>
  </si>
  <si>
    <t>SOT-23-THN,SOT-SC70</t>
  </si>
  <si>
    <t>具有窗口比较器的 AEC-Q100、36V、双向、550kHz、4V/µs 高精度电流检测放大器</t>
  </si>
  <si>
    <t>Alert Function,Bidirectional,High precision,Low-side Capable</t>
  </si>
  <si>
    <t>30,50,80</t>
  </si>
  <si>
    <t>20,50,100</t>
  </si>
  <si>
    <t>400,440,550</t>
  </si>
  <si>
    <t>0.075,0.1,0.15</t>
  </si>
  <si>
    <t>5 x 6.4</t>
  </si>
  <si>
    <t>具有双比较器的 AEC-Q100、36V、双向、550kHz、4V/µs 高精度电流检测放大器</t>
  </si>
  <si>
    <t>具有皮安级输入偏置电流和使能引脚的 40V 双向高精度电流检测放大器</t>
  </si>
  <si>
    <t>1.4000000000000001 x 1,2 x 2.1,2.9 x 2.8</t>
  </si>
  <si>
    <t>DSBGA,SOT-23-THN,SOT-SC70</t>
  </si>
  <si>
    <t>采用 WCSP 封装、具有使能引脚和皮安级 IB 的 40V 超精密电流检测放大器</t>
  </si>
  <si>
    <t>Low-side Capable,Small WCSP Package,Ultra precise</t>
  </si>
  <si>
    <t>0.25,0.35</t>
  </si>
  <si>
    <t>1.4000000000000001 x 1</t>
  </si>
  <si>
    <t>AEC-Q100、26V、双向、350kHz 电流检测放大器</t>
  </si>
  <si>
    <t>Bi-directional,Bidirectional,Low-side Capable</t>
  </si>
  <si>
    <t>0.8,1</t>
  </si>
  <si>
    <t>SOT-23,SOT-SC70</t>
  </si>
  <si>
    <t>采用超小型 SOT-563 封装的 26V、350kHz、双向高精度电流检测放大器</t>
  </si>
  <si>
    <t>60,105,150,210,350</t>
  </si>
  <si>
    <t>1.6 x 1.6,2 x 2.1</t>
  </si>
  <si>
    <t>SOT-5X3,SOT-SC70</t>
  </si>
  <si>
    <t>AEC-Q100、26V、350kHz 电流检测放大器</t>
  </si>
  <si>
    <t>Low-side Capable</t>
  </si>
  <si>
    <t>具有直列式滤波器选项的耐辐射、-15V 至 65V、分离级电流检测放大器</t>
  </si>
  <si>
    <t>Space</t>
  </si>
  <si>
    <t>-55 to 125</t>
  </si>
  <si>
    <t>6.475 x 24</t>
  </si>
  <si>
    <t>CFP</t>
  </si>
  <si>
    <t>采用增强型航天塑料、具有增强的 PWM 抑制能力的 -4V 至 80V、超精密电流感应放大器</t>
  </si>
  <si>
    <t>3 x 6.4</t>
  </si>
  <si>
    <t>具有 PWM 抑制功能和集成分流电阻的 80V、双向、精密电流感应放大器</t>
  </si>
  <si>
    <t>具有皮安级 IB 和 ENABLE 引脚的 40V 双向超精密电流检测放大器</t>
  </si>
  <si>
    <t>1.8 x 1.4,2 x 2.1,2.9 x 2.8</t>
  </si>
  <si>
    <t>SOT-23-THN,SOT-SC70,UQFN</t>
  </si>
  <si>
    <t>AEC-Q100、26V、四通道、双向、350kHz 电流感应放大器</t>
  </si>
  <si>
    <t>Bidirectional,Low-side Capable,Quad channel</t>
  </si>
  <si>
    <t>AEC-Q100、26V、四通道、350kHz 电流感应放大器</t>
  </si>
  <si>
    <t>Low-side Capable,Quad channel</t>
  </si>
  <si>
    <t>AEC-Q100、26V、双通道、350kHz 电流感应放大器</t>
  </si>
  <si>
    <t>Dual Channel,Low-side Capable</t>
  </si>
  <si>
    <t>AEC-Q100、26V、双通道、双向、350kHz 电流感应放大器</t>
  </si>
  <si>
    <t>Bidirectional,Dual Channel,Low-side Capable</t>
  </si>
  <si>
    <t>26V、四通道、双向、350kHz 电流感应放大器</t>
  </si>
  <si>
    <t>26V、四通道、350kHz 电流感应放大器</t>
  </si>
  <si>
    <t>具有集成过流比较器的 26V、350kHz 电流检测放大器</t>
  </si>
  <si>
    <t>2 x 2,3 x 4.9</t>
  </si>
  <si>
    <t>VSSOP,WSON</t>
  </si>
  <si>
    <t>26V、双通道、双向、350kHz 电流检测放大器</t>
  </si>
  <si>
    <t>26V、双通道、350kHz 电流检测放大器</t>
  </si>
  <si>
    <t>具有增强的 PWM 抑制能力的 AEC-Q100、-4V 至 80V、双向、超精密电流检测放大器</t>
  </si>
  <si>
    <t>-40 to 150</t>
  </si>
  <si>
    <t>3 x 6.4,4.9 x 6</t>
  </si>
  <si>
    <t>SOIC,TSSOP</t>
  </si>
  <si>
    <t>具有警报功能的 36V、16 位、超精密 I2C 和 PMBus 输出电流/电压/功率/能量监控器</t>
  </si>
  <si>
    <t>Alert Function,Bi-directional,Bidirectional,Integrated Power Accumulator,Integrated Power Monitor,Intergrated Power Monitor,Low-side Capable,PMBUS,PMBus,Ultra precise</t>
  </si>
  <si>
    <t>具有双比较器的 36V、双向、550kHz、4V/µs 高精度电流检测放大器</t>
  </si>
  <si>
    <t>26V、双向、350kHz 电流检测放大器</t>
  </si>
  <si>
    <t>Bidirectional,Low-side Capable</t>
  </si>
  <si>
    <t>26V、350kHz 电流检测放大器</t>
  </si>
  <si>
    <t>AEC-Q100、4V 至 76V、双向电流检测放大器</t>
  </si>
  <si>
    <t>Bidirectional</t>
  </si>
  <si>
    <t>20,60,100</t>
  </si>
  <si>
    <t>AEC-Q100、4V 至 76V 电流检测放大器</t>
  </si>
  <si>
    <t>20,60</t>
  </si>
  <si>
    <t>具有集成分流电阻的 AEC-Q100、36V、双向、精密电流检测放大器</t>
  </si>
  <si>
    <t>Bidirectional,Integrated Shunt,Low-side Capable</t>
  </si>
  <si>
    <t>20000,30000,50000,100000</t>
  </si>
  <si>
    <t>250uA/C</t>
  </si>
  <si>
    <t>2000mV/A,200mV/A,500mV/A,800mV/A</t>
  </si>
  <si>
    <t>11,35,50</t>
  </si>
  <si>
    <t>具有窗口比较器的 36V、双向、550kHz、4V/µs 高精度电流检测放大器</t>
  </si>
  <si>
    <t>具有集成分流电阻的 36V、16 位、精密 I2C 输出电流/电压/功率监控器</t>
  </si>
  <si>
    <t>Alert Function,Bidirectional,Integrated Power Monitor,Integrated Shunt,Low-side Capable,Ultra precise</t>
  </si>
  <si>
    <t>具有增强的 PWM 抑制能力的 -4V 至 80V、双向、超精密电流检测放大器</t>
  </si>
  <si>
    <t>AEC-Q100、36V 电流检测比较器</t>
  </si>
  <si>
    <t>具有比较器的 AEC-Q100、36V、550kHz、4V/µs 高精度电流检测放大器</t>
  </si>
  <si>
    <t>35,50,125</t>
  </si>
  <si>
    <t>450,500,550</t>
  </si>
  <si>
    <t>0.1,0.15,0.2</t>
  </si>
  <si>
    <t>AEC-Q100、26V、双向、高精度电流检测放大器</t>
  </si>
  <si>
    <t>0.4,0.9</t>
  </si>
  <si>
    <t>AEC-Q100、26V、双向电流检测放大器</t>
  </si>
  <si>
    <t>0.9,1.4</t>
  </si>
  <si>
    <t>具有警报功能的 AEC-Q100、26V、三通道、13 位、I2C 输出电流/电压监控器</t>
  </si>
  <si>
    <t>Alert Function,Bi-directional,Bidirectional,Low-side Capable</t>
  </si>
  <si>
    <t>具有比较器的 36V、550kHz、4V/µs 高精度电流检测放大器</t>
  </si>
  <si>
    <t>具有警报功能的 AEC-Q100、36V、16 位、超精密、I2C 输出电流/电压/功率监控器</t>
  </si>
  <si>
    <t>Alert Function,Bidirectional,Intergrated Power Monitor,Low-side Capable,Ultra precise</t>
  </si>
  <si>
    <t>具有集成分流电阻的 36V、双向、精密电流检测放大器</t>
  </si>
  <si>
    <t>具有四个引脚可选增益设置的 AEC-Q100、36V 双向电流检测放大器</t>
  </si>
  <si>
    <t>Bidirectional,Low-side Capable,Programmable Gain</t>
  </si>
  <si>
    <t>25,50,100,200</t>
  </si>
  <si>
    <t>125,000,200,000,250,000,70,000</t>
  </si>
  <si>
    <t>0.05,0.1,0.15</t>
  </si>
  <si>
    <t>AEC-Q100、-2V 至 42V、950kHz 电流感应放大器</t>
  </si>
  <si>
    <t>26V、双向、高精度电流感应放大器</t>
  </si>
  <si>
    <t>1.8 x 1.4,2 x 2.1</t>
  </si>
  <si>
    <t>SOT-SC70,UQFN</t>
  </si>
  <si>
    <t>具有四个引脚可选增益设置的 36V 双向电流感应放大器</t>
  </si>
  <si>
    <t>36V 电流感应比较器</t>
  </si>
  <si>
    <t>2V、12 位、快速同步采样 SPI 输出电流/电压监控器</t>
  </si>
  <si>
    <t>0.5,0.75</t>
  </si>
  <si>
    <t>-40 to 105</t>
  </si>
  <si>
    <t>WSON</t>
  </si>
  <si>
    <t>4V 至 76V 双向电流检测放大器</t>
  </si>
  <si>
    <t>采用 WCSP 封装的 28V、16 位、I2C 输出电流/电压/功率监控器</t>
  </si>
  <si>
    <t>1.4000000000000001 x 1.8,1.645 x 1.388</t>
  </si>
  <si>
    <t>3 至 80V、12 位 PMBus 输出电流/电压/功率/温度监控器</t>
  </si>
  <si>
    <t>-</t>
  </si>
  <si>
    <t>Digital Temp Monitor</t>
  </si>
  <si>
    <t>0.5,1</t>
  </si>
  <si>
    <t>4V 至 76V 电流检测放大器</t>
  </si>
  <si>
    <t>AEC-Q100、26V、12 位、I2C 输出电流/电压/功率监控器</t>
  </si>
  <si>
    <t>Bidirectional,Intergrated Power Monitor,Low-side Capable,Programmable Gain</t>
  </si>
  <si>
    <t>0.125,0.25,0.5,1</t>
  </si>
  <si>
    <t>26V、可编程增益电流检测放大器和模拟功率监控器</t>
  </si>
  <si>
    <t>I2C,Programmable Gain</t>
  </si>
  <si>
    <t>100,150,300</t>
  </si>
  <si>
    <t>20,128,300</t>
  </si>
  <si>
    <t>0.25,0.5,1</t>
  </si>
  <si>
    <t>2.5 x 2.5</t>
  </si>
  <si>
    <t>具有警报功能的 26V、三通道、13 位、I2C 输出电流/电压监控器</t>
  </si>
  <si>
    <t>具有警报功能的 36V、16 位、I&amp;sup2;C 输出电流、电压和功率监测器</t>
  </si>
  <si>
    <t>3 x 3,3 x 4.9</t>
  </si>
  <si>
    <t>VQFN,VSSOP</t>
  </si>
  <si>
    <t>-2V 至 76V、可配置增益和带宽、高速限流器</t>
  </si>
  <si>
    <t>Low-side Capable,Programmable Gain</t>
  </si>
  <si>
    <t>adjustable</t>
  </si>
  <si>
    <t>具有警报功能的 36V、16 位、超精密 I2C 输出电流/电压/功率监控器</t>
  </si>
  <si>
    <t>具有直列式滤波器功能的 AEC-Q100、-2V 至 40V、分级电流感应放大器</t>
  </si>
  <si>
    <t>具有直列式滤波器功能的高温、-16V 至 80V、分级电流感应放大器</t>
  </si>
  <si>
    <t>High Temp</t>
  </si>
  <si>
    <t>-55 to 210</t>
  </si>
  <si>
    <t>6.9 x 5.65,See data sheet</t>
  </si>
  <si>
    <t>CFP,DIESALE</t>
  </si>
  <si>
    <t>采用 WCSP 封装的 1.8V 至 5.5V、高精度电流感应放大器</t>
  </si>
  <si>
    <t>High precision,Input supply,Small WCSP Package</t>
  </si>
  <si>
    <t>75,100</t>
  </si>
  <si>
    <t>2.5,5,10,20</t>
  </si>
  <si>
    <t>1 x 1,1.8 x 1.4</t>
  </si>
  <si>
    <t>DSBGA,UQFN</t>
  </si>
  <si>
    <t>具有直列式滤波器功能的 AEC-Q100、-22V 至 60V、双向电流感应放大器</t>
  </si>
  <si>
    <t>3 x 4.9,4.9 x 6</t>
  </si>
  <si>
    <t>SOIC,VSSOP</t>
  </si>
  <si>
    <t>-2V 至 42V、990kHz、可变增益电流感应放大器</t>
  </si>
  <si>
    <t>-2V 至 76V、990kHz、可变增益电流感应放大器</t>
  </si>
  <si>
    <t>具有直列式滤波器功能的 -22V 至 60V、双向电流感应放大器</t>
  </si>
  <si>
    <t>26V、12 位、I2C 输出电流/电压/功率监控器</t>
  </si>
  <si>
    <t>50,100</t>
  </si>
  <si>
    <t>0.3,0.5</t>
  </si>
  <si>
    <t>26V、双向电流感应放大器</t>
  </si>
  <si>
    <t>26V 12 位 I2C 输出数字功率监测器</t>
  </si>
  <si>
    <t>Bidirectional,Intergrated Power Monitor,Programmable Gain</t>
  </si>
  <si>
    <t>2.9 x 1.6,4.9 x 6</t>
  </si>
  <si>
    <t>SOIC,SOT-23</t>
  </si>
  <si>
    <t>-2V 至 42V、950kHz 电流感应放大器</t>
  </si>
  <si>
    <t>230,450,950</t>
  </si>
  <si>
    <t>-2V 至 76V、950kHz 电流感应放大器</t>
  </si>
  <si>
    <t>具有模拟比较器的 26V、12 位、I2C 输出电流/电压/功率监控器</t>
  </si>
  <si>
    <t>Alert Function,Bidirectional,Intergrated Power Monitor,Low-side Capable,Programmable Gain</t>
  </si>
  <si>
    <t>增强型产品 -16V 至 80V、500kHz 电流检测放大器</t>
  </si>
  <si>
    <t>4.9 x 6</t>
  </si>
  <si>
    <t>SOIC</t>
  </si>
  <si>
    <t>AEC-Q100、2.7V 至 60V、440kHz 可变增益电流感应放大器</t>
  </si>
  <si>
    <t>Current Output</t>
  </si>
  <si>
    <t>AEC-Q100、2.7V 至 60V、800kHz 可变增益电流感应放大器</t>
  </si>
  <si>
    <t>2.9 x 2.8,3 x 6.4</t>
  </si>
  <si>
    <t>SOT-23,TSSOP</t>
  </si>
  <si>
    <t>AEC-Q100、2.7V 至 36V、800kHz 可变增益电流感应放大器</t>
  </si>
  <si>
    <t>AEC-Q100、2.7V 至 36V、440kHz 可变增益电流感应放大器</t>
  </si>
  <si>
    <t>2.7V 至 60V、双向、400kHz 可变增益电流感应放大器</t>
  </si>
  <si>
    <t>Bidirectional,Current Output</t>
  </si>
  <si>
    <t>-40 to 85</t>
  </si>
  <si>
    <t>2.7V 至 60V、440kHz 可变增益电流感应放大器</t>
  </si>
  <si>
    <t>2.7V 至 36V、440kHz 可变增益电流感应放大器</t>
  </si>
  <si>
    <t>2.7V 至 60V、800kHz 可变增益电流感应放大器</t>
  </si>
  <si>
    <t>2.7V 至 36V、800kHz 可变增益电流感应放大器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</si>
</sst>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等线"/>
      <charset val="134"/>
      <scheme val="minor"/>
    </font>
    <font>
      <sz val="11"/>
      <color rgb="FF000000"/>
      <name val="Arial"/>
      <charset val="134"/>
    </font>
    <font>
      <sz val="15"/>
      <color rgb="FF000000"/>
      <name val="Arial"/>
      <charset val="134"/>
    </font>
    <font>
      <sz val="13"/>
      <color rgb="FF000000"/>
      <name val="Arial"/>
      <charset val="134"/>
    </font>
    <font>
      <u/>
      <sz val="13"/>
      <color rgb="FF007C8C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 indent="1"/>
    </xf>
    <xf numFmtId="0" fontId="3" fillId="0" borderId="1" xfId="0" applyFont="1" applyBorder="1" applyAlignment="1">
      <alignment wrapText="1" inden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2667000</xdr:colOff>
      <xdr:row>0</xdr:row>
      <xdr:rowOff>342900</xdr:rowOff>
    </xdr:to>
    <xdr:pic>
      <xdr:nvPicPr>
        <xdr:cNvPr id="2" name="logo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0"/>
          <a:ext cx="266700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X157"/>
  <sheetViews>
    <sheetView tabSelected="1" workbookViewId="0">
      <selection activeCell="A1" sqref="A1:B1"/>
    </sheetView>
  </sheetViews>
  <sheetFormatPr defaultColWidth="11" defaultRowHeight="13.8"/>
  <cols>
    <col min="1" max="24" width="43" customWidth="1"/>
  </cols>
  <sheetData>
    <row r="1" ht="45" customHeight="1"/>
    <row r="2" ht="10" customHeight="1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30" customHeight="1"/>
    <row r="4" ht="30" customHeight="1" spans="1:2">
      <c r="A4" s="2" t="s">
        <v>0</v>
      </c>
      <c r="B4" s="2"/>
    </row>
    <row r="5" ht="30" customHeight="1" spans="1:2">
      <c r="A5" s="3" t="s">
        <v>1</v>
      </c>
      <c r="B5" s="3" t="s">
        <v>2</v>
      </c>
    </row>
    <row r="6" ht="30" customHeight="1" spans="1:2">
      <c r="A6" s="3" t="s">
        <v>3</v>
      </c>
      <c r="B6" s="3" t="s">
        <v>4</v>
      </c>
    </row>
    <row r="7" ht="30" customHeight="1" spans="1:2">
      <c r="A7" s="3" t="s">
        <v>5</v>
      </c>
      <c r="B7" s="3" t="s">
        <v>6</v>
      </c>
    </row>
    <row r="8" ht="30" customHeight="1" spans="1:2">
      <c r="A8" s="3" t="s">
        <v>7</v>
      </c>
      <c r="B8" s="3" t="s">
        <v>8</v>
      </c>
    </row>
    <row r="9" ht="30" customHeight="1" spans="1:2">
      <c r="A9" s="3" t="s">
        <v>7</v>
      </c>
      <c r="B9" s="3" t="s">
        <v>9</v>
      </c>
    </row>
    <row r="10" ht="30" customHeight="1"/>
    <row r="11" ht="45" customHeight="1" spans="1:24">
      <c r="A11" s="2" t="s">
        <v>10</v>
      </c>
      <c r="B11" s="2" t="s">
        <v>11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  <c r="H11" s="2" t="s">
        <v>17</v>
      </c>
      <c r="I11" s="2" t="s">
        <v>18</v>
      </c>
      <c r="J11" s="2" t="s">
        <v>19</v>
      </c>
      <c r="K11" s="2" t="s">
        <v>20</v>
      </c>
      <c r="L11" s="2" t="s">
        <v>21</v>
      </c>
      <c r="M11" s="2" t="s">
        <v>22</v>
      </c>
      <c r="N11" s="2" t="s">
        <v>23</v>
      </c>
      <c r="O11" s="2" t="s">
        <v>24</v>
      </c>
      <c r="P11" s="2" t="s">
        <v>25</v>
      </c>
      <c r="Q11" s="2" t="s">
        <v>26</v>
      </c>
      <c r="R11" s="2" t="s">
        <v>27</v>
      </c>
      <c r="S11" s="2" t="s">
        <v>28</v>
      </c>
      <c r="T11" s="2" t="s">
        <v>29</v>
      </c>
      <c r="U11" s="2" t="s">
        <v>30</v>
      </c>
      <c r="V11" s="2" t="s">
        <v>31</v>
      </c>
      <c r="W11" s="2" t="s">
        <v>32</v>
      </c>
      <c r="X11" s="2" t="s">
        <v>33</v>
      </c>
    </row>
    <row r="12" ht="30" customHeight="1" spans="1:24">
      <c r="A12" s="4" t="str">
        <f>HYPERLINK("https://www.ti.com.cn/product/cn/INA185-Q1","INA185-Q1")</f>
        <v>INA185-Q1</v>
      </c>
      <c r="B12" s="5" t="s">
        <v>34</v>
      </c>
      <c r="C12" s="4" t="str">
        <f>HYPERLINK("https://www.ti.com.cn/cn/lit/gpn/INA185-Q1","PDF data sheet")</f>
        <v>PDF data sheet</v>
      </c>
      <c r="D12" s="4" t="str">
        <f>HYPERLINK("https://www.ti.com.cn/document-viewer/cn/INA185-Q1/datasheet","HTML data sheet")</f>
        <v>HTML data sheet</v>
      </c>
      <c r="E12" s="5" t="s">
        <v>35</v>
      </c>
      <c r="F12" s="5">
        <v>26</v>
      </c>
      <c r="G12" s="5">
        <v>-0.2</v>
      </c>
      <c r="H12" s="5" t="s">
        <v>36</v>
      </c>
      <c r="I12" s="5" t="s">
        <v>37</v>
      </c>
      <c r="J12" s="5">
        <v>5.5</v>
      </c>
      <c r="K12" s="5">
        <v>2.7</v>
      </c>
      <c r="L12" s="5" t="s">
        <v>38</v>
      </c>
      <c r="M12" s="5">
        <v>0.2</v>
      </c>
      <c r="N12" s="5" t="s">
        <v>39</v>
      </c>
      <c r="O12" s="5" t="s">
        <v>40</v>
      </c>
      <c r="P12" s="5" t="s">
        <v>41</v>
      </c>
      <c r="Q12" s="5" t="s">
        <v>42</v>
      </c>
      <c r="R12" s="5">
        <v>0.3</v>
      </c>
      <c r="S12" s="5">
        <v>0.354</v>
      </c>
      <c r="T12" s="5" t="s">
        <v>43</v>
      </c>
      <c r="U12" s="5" t="s">
        <v>44</v>
      </c>
      <c r="V12" s="5" t="s">
        <v>45</v>
      </c>
      <c r="W12" s="5" t="s">
        <v>46</v>
      </c>
      <c r="X12" s="5" t="s">
        <v>47</v>
      </c>
    </row>
    <row r="13" ht="30" customHeight="1" spans="1:24">
      <c r="A13" s="4" t="str">
        <f>HYPERLINK("https://www.ti.com.cn/product/cn/INA740B","INA740B")</f>
        <v>INA740B</v>
      </c>
      <c r="B13" s="5" t="s">
        <v>48</v>
      </c>
      <c r="C13" s="4" t="str">
        <f>HYPERLINK("https://www.ti.com.cn/cn/lit/gpn/INA740B","PDF data sheet")</f>
        <v>PDF data sheet</v>
      </c>
      <c r="D13" s="4" t="str">
        <f>HYPERLINK("https://www.ti.com.cn/document-viewer/cn/INA740B/datasheet","HTML data sheet")</f>
        <v>HTML data sheet</v>
      </c>
      <c r="E13" s="5" t="s">
        <v>49</v>
      </c>
      <c r="F13" s="5">
        <v>85</v>
      </c>
      <c r="G13" s="5">
        <v>-0.1</v>
      </c>
      <c r="H13" s="5" t="s">
        <v>50</v>
      </c>
      <c r="I13" s="5" t="s">
        <v>51</v>
      </c>
      <c r="J13" s="5">
        <v>5.5</v>
      </c>
      <c r="K13" s="5">
        <v>2.7</v>
      </c>
      <c r="L13" s="5"/>
      <c r="M13" s="5"/>
      <c r="N13" s="5"/>
      <c r="O13" s="5"/>
      <c r="P13" s="5"/>
      <c r="Q13" s="5">
        <v>0.1</v>
      </c>
      <c r="R13" s="5">
        <v>1</v>
      </c>
      <c r="S13" s="5">
        <v>1.09</v>
      </c>
      <c r="T13" s="5" t="s">
        <v>43</v>
      </c>
      <c r="U13" s="5" t="s">
        <v>52</v>
      </c>
      <c r="V13" s="5" t="s">
        <v>53</v>
      </c>
      <c r="W13" s="5" t="s">
        <v>54</v>
      </c>
      <c r="X13" s="5" t="s">
        <v>47</v>
      </c>
    </row>
    <row r="14" ht="30" customHeight="1" spans="1:24">
      <c r="A14" s="4" t="str">
        <f>HYPERLINK("https://www.ti.com.cn/product/cn/INA780B","INA780B")</f>
        <v>INA780B</v>
      </c>
      <c r="B14" s="5" t="s">
        <v>55</v>
      </c>
      <c r="C14" s="4" t="str">
        <f>HYPERLINK("https://www.ti.com.cn/cn/lit/gpn/INA780B","PDF data sheet")</f>
        <v>PDF data sheet</v>
      </c>
      <c r="D14" s="4" t="str">
        <f>HYPERLINK("https://www.ti.com.cn/document-viewer/cn/INA780B/datasheet","HTML data sheet")</f>
        <v>HTML data sheet</v>
      </c>
      <c r="E14" s="5" t="s">
        <v>49</v>
      </c>
      <c r="F14" s="5">
        <v>85</v>
      </c>
      <c r="G14" s="5">
        <v>-0.1</v>
      </c>
      <c r="H14" s="5" t="s">
        <v>50</v>
      </c>
      <c r="I14" s="5" t="s">
        <v>51</v>
      </c>
      <c r="J14" s="5">
        <v>5.5</v>
      </c>
      <c r="K14" s="5">
        <v>2.7</v>
      </c>
      <c r="L14" s="5"/>
      <c r="M14" s="5"/>
      <c r="N14" s="5"/>
      <c r="O14" s="5"/>
      <c r="P14" s="5"/>
      <c r="Q14" s="5">
        <v>0.4</v>
      </c>
      <c r="R14" s="5">
        <v>1</v>
      </c>
      <c r="S14" s="5">
        <v>1.25</v>
      </c>
      <c r="T14" s="5" t="s">
        <v>43</v>
      </c>
      <c r="U14" s="5" t="s">
        <v>56</v>
      </c>
      <c r="V14" s="5" t="s">
        <v>57</v>
      </c>
      <c r="W14" s="5" t="s">
        <v>54</v>
      </c>
      <c r="X14" s="5" t="s">
        <v>47</v>
      </c>
    </row>
    <row r="15" ht="30" customHeight="1" spans="1:24">
      <c r="A15" s="4" t="str">
        <f>HYPERLINK("https://www.ti.com.cn/product/cn/INA745B","INA745B")</f>
        <v>INA745B</v>
      </c>
      <c r="B15" s="5" t="s">
        <v>58</v>
      </c>
      <c r="C15" s="4" t="str">
        <f>HYPERLINK("https://www.ti.com.cn/cn/lit/gpn/INA745B","PDF data sheet")</f>
        <v>PDF data sheet</v>
      </c>
      <c r="D15" s="4" t="str">
        <f>HYPERLINK("https://www.ti.com.cn/document-viewer/cn/INA745B/datasheet","HTML data sheet")</f>
        <v>HTML data sheet</v>
      </c>
      <c r="E15" s="5" t="s">
        <v>49</v>
      </c>
      <c r="F15" s="5">
        <v>40</v>
      </c>
      <c r="G15" s="5">
        <v>-0.1</v>
      </c>
      <c r="H15" s="5" t="s">
        <v>50</v>
      </c>
      <c r="I15" s="5" t="s">
        <v>51</v>
      </c>
      <c r="J15" s="5">
        <v>5.5</v>
      </c>
      <c r="K15" s="5">
        <v>2.7</v>
      </c>
      <c r="L15" s="5"/>
      <c r="M15" s="5"/>
      <c r="N15" s="5"/>
      <c r="O15" s="5"/>
      <c r="P15" s="5"/>
      <c r="Q15" s="5">
        <v>0.1</v>
      </c>
      <c r="R15" s="5">
        <v>1</v>
      </c>
      <c r="S15" s="5">
        <v>0.99</v>
      </c>
      <c r="T15" s="5" t="s">
        <v>43</v>
      </c>
      <c r="U15" s="5" t="s">
        <v>59</v>
      </c>
      <c r="V15" s="5" t="s">
        <v>53</v>
      </c>
      <c r="W15" s="5" t="s">
        <v>54</v>
      </c>
      <c r="X15" s="5" t="s">
        <v>47</v>
      </c>
    </row>
    <row r="16" ht="30" customHeight="1" spans="1:24">
      <c r="A16" s="4" t="str">
        <f>HYPERLINK("https://www.ti.com.cn/product/cn/INA700","INA700")</f>
        <v>INA700</v>
      </c>
      <c r="B16" s="5" t="s">
        <v>60</v>
      </c>
      <c r="C16" s="4" t="str">
        <f>HYPERLINK("https://www.ti.com.cn/cn/lit/gpn/INA700","PDF data sheet")</f>
        <v>PDF data sheet</v>
      </c>
      <c r="D16" s="4" t="str">
        <f>HYPERLINK("https://www.ti.com.cn/document-viewer/cn/INA700/datasheet","HTML data sheet")</f>
        <v>HTML data sheet</v>
      </c>
      <c r="E16" s="5" t="s">
        <v>49</v>
      </c>
      <c r="F16" s="5">
        <v>40</v>
      </c>
      <c r="G16" s="5">
        <v>-0.1</v>
      </c>
      <c r="H16" s="5" t="s">
        <v>50</v>
      </c>
      <c r="I16" s="5" t="s">
        <v>61</v>
      </c>
      <c r="J16" s="5">
        <v>5.5</v>
      </c>
      <c r="K16" s="5">
        <v>2.7</v>
      </c>
      <c r="L16" s="5"/>
      <c r="M16" s="5"/>
      <c r="N16" s="5"/>
      <c r="O16" s="5"/>
      <c r="P16" s="5"/>
      <c r="Q16" s="5">
        <v>0.25</v>
      </c>
      <c r="R16" s="5">
        <v>1.1</v>
      </c>
      <c r="S16" s="5">
        <v>0.797</v>
      </c>
      <c r="T16" s="5" t="s">
        <v>43</v>
      </c>
      <c r="U16" s="5" t="s">
        <v>56</v>
      </c>
      <c r="V16" s="5" t="s">
        <v>62</v>
      </c>
      <c r="W16" s="5" t="s">
        <v>54</v>
      </c>
      <c r="X16" s="5" t="s">
        <v>47</v>
      </c>
    </row>
    <row r="17" ht="30" customHeight="1" spans="1:24">
      <c r="A17" s="4" t="str">
        <f>HYPERLINK("https://www.ti.com.cn/product/cn/INA780A","INA780A")</f>
        <v>INA780A</v>
      </c>
      <c r="B17" s="5" t="s">
        <v>63</v>
      </c>
      <c r="C17" s="4" t="str">
        <f>HYPERLINK("https://www.ti.com.cn/cn/lit/gpn/INA780A","PDF data sheet")</f>
        <v>PDF data sheet</v>
      </c>
      <c r="D17" s="4" t="str">
        <f>HYPERLINK("https://www.ti.com.cn/document-viewer/cn/INA780A/datasheet","HTML data sheet")</f>
        <v>HTML data sheet</v>
      </c>
      <c r="E17" s="5" t="s">
        <v>49</v>
      </c>
      <c r="F17" s="5">
        <v>85</v>
      </c>
      <c r="G17" s="5">
        <v>-0.1</v>
      </c>
      <c r="H17" s="5" t="s">
        <v>50</v>
      </c>
      <c r="I17" s="5" t="s">
        <v>64</v>
      </c>
      <c r="J17" s="5">
        <v>5.5</v>
      </c>
      <c r="K17" s="5">
        <v>2.7</v>
      </c>
      <c r="L17" s="5"/>
      <c r="M17" s="5"/>
      <c r="N17" s="5"/>
      <c r="O17" s="5"/>
      <c r="P17" s="5"/>
      <c r="Q17" s="5">
        <v>0.2</v>
      </c>
      <c r="R17" s="5">
        <v>1</v>
      </c>
      <c r="S17" s="5">
        <v>1.75</v>
      </c>
      <c r="T17" s="5" t="s">
        <v>43</v>
      </c>
      <c r="U17" s="5" t="s">
        <v>56</v>
      </c>
      <c r="V17" s="5" t="s">
        <v>57</v>
      </c>
      <c r="W17" s="5" t="s">
        <v>54</v>
      </c>
      <c r="X17" s="5" t="s">
        <v>65</v>
      </c>
    </row>
    <row r="18" ht="30" customHeight="1" spans="1:24">
      <c r="A18" s="4" t="str">
        <f>HYPERLINK("https://www.ti.com.cn/product/cn/INA740A","INA740A")</f>
        <v>INA740A</v>
      </c>
      <c r="B18" s="5" t="s">
        <v>66</v>
      </c>
      <c r="C18" s="4" t="str">
        <f>HYPERLINK("https://www.ti.com.cn/cn/lit/gpn/INA740A","PDF data sheet")</f>
        <v>PDF data sheet</v>
      </c>
      <c r="D18" s="4" t="str">
        <f>HYPERLINK("https://www.ti.com.cn/document-viewer/cn/INA740A/datasheet","HTML data sheet")</f>
        <v>HTML data sheet</v>
      </c>
      <c r="E18" s="5" t="s">
        <v>49</v>
      </c>
      <c r="F18" s="5">
        <v>85</v>
      </c>
      <c r="G18" s="5">
        <v>-0.1</v>
      </c>
      <c r="H18" s="5" t="s">
        <v>50</v>
      </c>
      <c r="I18" s="5" t="s">
        <v>64</v>
      </c>
      <c r="J18" s="5">
        <v>5.5</v>
      </c>
      <c r="K18" s="5">
        <v>2.7</v>
      </c>
      <c r="L18" s="5"/>
      <c r="M18" s="5"/>
      <c r="N18" s="5"/>
      <c r="O18" s="5"/>
      <c r="P18" s="5"/>
      <c r="Q18" s="5">
        <v>0.1</v>
      </c>
      <c r="R18" s="5">
        <v>1</v>
      </c>
      <c r="S18" s="5">
        <v>1.5</v>
      </c>
      <c r="T18" s="5" t="s">
        <v>43</v>
      </c>
      <c r="U18" s="5" t="s">
        <v>52</v>
      </c>
      <c r="V18" s="5" t="s">
        <v>53</v>
      </c>
      <c r="W18" s="5" t="s">
        <v>54</v>
      </c>
      <c r="X18" s="5" t="s">
        <v>65</v>
      </c>
    </row>
    <row r="19" ht="30" customHeight="1" spans="1:24">
      <c r="A19" s="4" t="str">
        <f>HYPERLINK("https://www.ti.com.cn/product/cn/INA741","INA741")</f>
        <v>INA741</v>
      </c>
      <c r="B19" s="5" t="s">
        <v>67</v>
      </c>
      <c r="C19" s="4" t="str">
        <f>HYPERLINK("https://www.ti.com.cn/cn/lit/gpn/INA741","PDF data sheet")</f>
        <v>PDF data sheet</v>
      </c>
      <c r="D19" s="4" t="str">
        <f>HYPERLINK("https://www.ti.com.cn/document-viewer/cn/INA741/datasheet","HTML data sheet")</f>
        <v>HTML data sheet</v>
      </c>
      <c r="E19" s="5" t="s">
        <v>49</v>
      </c>
      <c r="F19" s="5">
        <v>85</v>
      </c>
      <c r="G19" s="5">
        <v>-0.1</v>
      </c>
      <c r="H19" s="5" t="s">
        <v>50</v>
      </c>
      <c r="I19" s="5" t="s">
        <v>61</v>
      </c>
      <c r="J19" s="5">
        <v>5.5</v>
      </c>
      <c r="K19" s="5">
        <v>2.7</v>
      </c>
      <c r="L19" s="5"/>
      <c r="M19" s="5"/>
      <c r="N19" s="5"/>
      <c r="O19" s="5"/>
      <c r="P19" s="5"/>
      <c r="Q19" s="5">
        <v>0.01</v>
      </c>
      <c r="R19" s="5">
        <v>1</v>
      </c>
      <c r="S19" s="5">
        <v>2.49</v>
      </c>
      <c r="T19" s="5" t="s">
        <v>43</v>
      </c>
      <c r="U19" s="5" t="s">
        <v>52</v>
      </c>
      <c r="V19" s="5" t="s">
        <v>53</v>
      </c>
      <c r="W19" s="5" t="s">
        <v>54</v>
      </c>
      <c r="X19" s="5" t="s">
        <v>65</v>
      </c>
    </row>
    <row r="20" ht="30" customHeight="1" spans="1:24">
      <c r="A20" s="4" t="str">
        <f>HYPERLINK("https://www.ti.com.cn/product/cn/INA746","INA746")</f>
        <v>INA746</v>
      </c>
      <c r="B20" s="5" t="s">
        <v>68</v>
      </c>
      <c r="C20" s="4" t="str">
        <f>HYPERLINK("https://www.ti.com.cn/cn/lit/gpn/INA746","PDF data sheet")</f>
        <v>PDF data sheet</v>
      </c>
      <c r="D20" s="4" t="str">
        <f>HYPERLINK("https://www.ti.com.cn/document-viewer/cn/INA746/datasheet","HTML data sheet")</f>
        <v>HTML data sheet</v>
      </c>
      <c r="E20" s="5" t="s">
        <v>49</v>
      </c>
      <c r="F20" s="5">
        <v>40</v>
      </c>
      <c r="G20" s="5">
        <v>-0.1</v>
      </c>
      <c r="H20" s="5" t="s">
        <v>50</v>
      </c>
      <c r="I20" s="5" t="s">
        <v>61</v>
      </c>
      <c r="J20" s="5">
        <v>5.5</v>
      </c>
      <c r="K20" s="5">
        <v>2.7</v>
      </c>
      <c r="L20" s="5"/>
      <c r="M20" s="5"/>
      <c r="N20" s="5"/>
      <c r="O20" s="5"/>
      <c r="P20" s="5"/>
      <c r="Q20" s="5">
        <v>0.01</v>
      </c>
      <c r="R20" s="5">
        <v>1</v>
      </c>
      <c r="S20" s="5">
        <v>2.29</v>
      </c>
      <c r="T20" s="5" t="s">
        <v>43</v>
      </c>
      <c r="U20" s="5" t="s">
        <v>59</v>
      </c>
      <c r="V20" s="5" t="s">
        <v>53</v>
      </c>
      <c r="W20" s="5" t="s">
        <v>54</v>
      </c>
      <c r="X20" s="5" t="s">
        <v>65</v>
      </c>
    </row>
    <row r="21" ht="30" customHeight="1" spans="1:24">
      <c r="A21" s="4" t="str">
        <f>HYPERLINK("https://www.ti.com.cn/product/cn/INA745A","INA745A")</f>
        <v>INA745A</v>
      </c>
      <c r="B21" s="5" t="s">
        <v>69</v>
      </c>
      <c r="C21" s="4" t="str">
        <f>HYPERLINK("https://www.ti.com.cn/cn/lit/gpn/INA745A","PDF data sheet")</f>
        <v>PDF data sheet</v>
      </c>
      <c r="D21" s="4" t="str">
        <f>HYPERLINK("https://www.ti.com.cn/document-viewer/cn/INA745A/datasheet","HTML data sheet")</f>
        <v>HTML data sheet</v>
      </c>
      <c r="E21" s="5" t="s">
        <v>49</v>
      </c>
      <c r="F21" s="5">
        <v>40</v>
      </c>
      <c r="G21" s="5">
        <v>-0.1</v>
      </c>
      <c r="H21" s="5" t="s">
        <v>50</v>
      </c>
      <c r="I21" s="5" t="s">
        <v>64</v>
      </c>
      <c r="J21" s="5">
        <v>5.5</v>
      </c>
      <c r="K21" s="5">
        <v>2.7</v>
      </c>
      <c r="L21" s="5"/>
      <c r="M21" s="5"/>
      <c r="N21" s="5"/>
      <c r="O21" s="5"/>
      <c r="P21" s="5"/>
      <c r="Q21" s="5">
        <v>0.1</v>
      </c>
      <c r="R21" s="5">
        <v>1</v>
      </c>
      <c r="S21" s="5">
        <v>1.29</v>
      </c>
      <c r="T21" s="5" t="s">
        <v>43</v>
      </c>
      <c r="U21" s="5" t="s">
        <v>59</v>
      </c>
      <c r="V21" s="5" t="s">
        <v>53</v>
      </c>
      <c r="W21" s="5" t="s">
        <v>54</v>
      </c>
      <c r="X21" s="5" t="s">
        <v>65</v>
      </c>
    </row>
    <row r="22" ht="30" customHeight="1" spans="1:24">
      <c r="A22" s="4" t="str">
        <f>HYPERLINK("https://www.ti.com.cn/product/cn/INA781","INA781")</f>
        <v>INA781</v>
      </c>
      <c r="B22" s="5" t="s">
        <v>70</v>
      </c>
      <c r="C22" s="4" t="str">
        <f>HYPERLINK("https://www.ti.com.cn/cn/lit/gpn/INA781","PDF data sheet")</f>
        <v>PDF data sheet</v>
      </c>
      <c r="D22" s="4" t="str">
        <f>HYPERLINK("https://www.ti.com.cn/document-viewer/cn/INA781/datasheet","HTML data sheet")</f>
        <v>HTML data sheet</v>
      </c>
      <c r="E22" s="5" t="s">
        <v>49</v>
      </c>
      <c r="F22" s="5">
        <v>85</v>
      </c>
      <c r="G22" s="5">
        <v>-0.1</v>
      </c>
      <c r="H22" s="5" t="s">
        <v>50</v>
      </c>
      <c r="I22" s="5" t="s">
        <v>61</v>
      </c>
      <c r="J22" s="5">
        <v>5.5</v>
      </c>
      <c r="K22" s="5">
        <v>2.7</v>
      </c>
      <c r="L22" s="5"/>
      <c r="M22" s="5"/>
      <c r="N22" s="5"/>
      <c r="O22" s="5"/>
      <c r="P22" s="5"/>
      <c r="Q22" s="5">
        <v>0.1</v>
      </c>
      <c r="R22" s="5">
        <v>1</v>
      </c>
      <c r="S22" s="5">
        <v>2.82</v>
      </c>
      <c r="T22" s="5" t="s">
        <v>43</v>
      </c>
      <c r="U22" s="5" t="s">
        <v>56</v>
      </c>
      <c r="V22" s="5" t="s">
        <v>57</v>
      </c>
      <c r="W22" s="5" t="s">
        <v>54</v>
      </c>
      <c r="X22" s="5" t="s">
        <v>65</v>
      </c>
    </row>
    <row r="23" ht="30" customHeight="1" spans="1:24">
      <c r="A23" s="4" t="str">
        <f>HYPERLINK("https://www.ti.com.cn/product/cn/INA310A-Q1","INA310A-Q1")</f>
        <v>INA310A-Q1</v>
      </c>
      <c r="B23" s="5" t="s">
        <v>71</v>
      </c>
      <c r="C23" s="4" t="str">
        <f>HYPERLINK("https://www.ti.com.cn/cn/lit/gpn/INA310A-Q1","PDF data sheet")</f>
        <v>PDF data sheet</v>
      </c>
      <c r="D23" s="4" t="str">
        <f>HYPERLINK("https://www.ti.com.cn/document-viewer/cn/INA310A-Q1/datasheet","HTML data sheet")</f>
        <v>HTML data sheet</v>
      </c>
      <c r="E23" s="5" t="s">
        <v>35</v>
      </c>
      <c r="F23" s="5">
        <v>110</v>
      </c>
      <c r="G23" s="5">
        <v>-4</v>
      </c>
      <c r="H23" s="5" t="s">
        <v>36</v>
      </c>
      <c r="I23" s="5" t="s">
        <v>72</v>
      </c>
      <c r="J23" s="5">
        <v>20</v>
      </c>
      <c r="K23" s="5">
        <v>2.7</v>
      </c>
      <c r="L23" s="5" t="s">
        <v>73</v>
      </c>
      <c r="M23" s="5">
        <v>0.025</v>
      </c>
      <c r="N23" s="5" t="s">
        <v>74</v>
      </c>
      <c r="O23" s="5">
        <v>140</v>
      </c>
      <c r="P23" s="5" t="s">
        <v>75</v>
      </c>
      <c r="Q23" s="5"/>
      <c r="R23" s="5">
        <v>2.25</v>
      </c>
      <c r="S23" s="5">
        <v>1.44</v>
      </c>
      <c r="T23" s="5" t="s">
        <v>43</v>
      </c>
      <c r="U23" s="5" t="s">
        <v>76</v>
      </c>
      <c r="V23" s="5" t="s">
        <v>77</v>
      </c>
      <c r="W23" s="5" t="s">
        <v>46</v>
      </c>
      <c r="X23" s="5" t="s">
        <v>47</v>
      </c>
    </row>
    <row r="24" ht="30" customHeight="1" spans="1:24">
      <c r="A24" s="4" t="str">
        <f>HYPERLINK("https://www.ti.com.cn/product/cn/INA310B-Q1","INA310B-Q1")</f>
        <v>INA310B-Q1</v>
      </c>
      <c r="B24" s="5" t="s">
        <v>78</v>
      </c>
      <c r="C24" s="4" t="str">
        <f>HYPERLINK("https://www.ti.com.cn/cn/lit/gpn/INA310B-Q1","PDF data sheet")</f>
        <v>PDF data sheet</v>
      </c>
      <c r="D24" s="4" t="str">
        <f>HYPERLINK("https://www.ti.com.cn/document-viewer/cn/INA310B-Q1/datasheet","HTML data sheet")</f>
        <v>HTML data sheet</v>
      </c>
      <c r="E24" s="5" t="s">
        <v>35</v>
      </c>
      <c r="F24" s="5">
        <v>110</v>
      </c>
      <c r="G24" s="5">
        <v>-4</v>
      </c>
      <c r="H24" s="5" t="s">
        <v>36</v>
      </c>
      <c r="I24" s="5" t="s">
        <v>79</v>
      </c>
      <c r="J24" s="5">
        <v>20</v>
      </c>
      <c r="K24" s="5">
        <v>2.7</v>
      </c>
      <c r="L24" s="5" t="s">
        <v>80</v>
      </c>
      <c r="M24" s="5">
        <v>0.1</v>
      </c>
      <c r="N24" s="5" t="s">
        <v>74</v>
      </c>
      <c r="O24" s="5">
        <v>120</v>
      </c>
      <c r="P24" s="5" t="s">
        <v>75</v>
      </c>
      <c r="Q24" s="5"/>
      <c r="R24" s="5">
        <v>2.25</v>
      </c>
      <c r="S24" s="5">
        <v>1.121</v>
      </c>
      <c r="T24" s="5" t="s">
        <v>43</v>
      </c>
      <c r="U24" s="5" t="s">
        <v>76</v>
      </c>
      <c r="V24" s="5" t="s">
        <v>77</v>
      </c>
      <c r="W24" s="5" t="s">
        <v>46</v>
      </c>
      <c r="X24" s="5" t="s">
        <v>47</v>
      </c>
    </row>
    <row r="25" ht="30" customHeight="1" spans="1:24">
      <c r="A25" s="4" t="str">
        <f>HYPERLINK("https://www.ti.com.cn/product/cn/INA254","INA254")</f>
        <v>INA254</v>
      </c>
      <c r="B25" s="5" t="s">
        <v>81</v>
      </c>
      <c r="C25" s="4" t="str">
        <f>HYPERLINK("https://www.ti.com.cn/cn/lit/gpn/INA254","PDF data sheet")</f>
        <v>PDF data sheet</v>
      </c>
      <c r="D25" s="4" t="str">
        <f>HYPERLINK("https://www.ti.com.cn/document-viewer/cn/INA254/datasheet","HTML data sheet")</f>
        <v>HTML data sheet</v>
      </c>
      <c r="E25" s="5" t="s">
        <v>82</v>
      </c>
      <c r="F25" s="5">
        <v>80</v>
      </c>
      <c r="G25" s="5">
        <v>-4</v>
      </c>
      <c r="H25" s="5" t="s">
        <v>50</v>
      </c>
      <c r="I25" s="5" t="s">
        <v>83</v>
      </c>
      <c r="J25" s="5">
        <v>5.5</v>
      </c>
      <c r="K25" s="5">
        <v>2.7</v>
      </c>
      <c r="L25" s="5">
        <v>62500</v>
      </c>
      <c r="M25" s="5" t="s">
        <v>84</v>
      </c>
      <c r="N25" s="5" t="s">
        <v>85</v>
      </c>
      <c r="O25" s="5">
        <v>120</v>
      </c>
      <c r="P25" s="5">
        <v>350</v>
      </c>
      <c r="Q25" s="5">
        <v>0.5</v>
      </c>
      <c r="R25" s="5">
        <v>2.4</v>
      </c>
      <c r="S25" s="5">
        <v>1.5</v>
      </c>
      <c r="T25" s="5" t="s">
        <v>43</v>
      </c>
      <c r="U25" s="5" t="s">
        <v>86</v>
      </c>
      <c r="V25" s="5" t="s">
        <v>87</v>
      </c>
      <c r="W25" s="5" t="s">
        <v>54</v>
      </c>
      <c r="X25" s="5" t="s">
        <v>47</v>
      </c>
    </row>
    <row r="26" ht="30" customHeight="1" spans="1:24">
      <c r="A26" s="4" t="str">
        <f>HYPERLINK("https://www.ti.com.cn/product/cn/INA310B","INA310B")</f>
        <v>INA310B</v>
      </c>
      <c r="B26" s="5" t="s">
        <v>88</v>
      </c>
      <c r="C26" s="4" t="str">
        <f>HYPERLINK("https://www.ti.com.cn/cn/lit/gpn/INA310B","PDF data sheet")</f>
        <v>PDF data sheet</v>
      </c>
      <c r="D26" s="4" t="str">
        <f>HYPERLINK("https://www.ti.com.cn/document-viewer/cn/INA310B/datasheet","HTML data sheet")</f>
        <v>HTML data sheet</v>
      </c>
      <c r="E26" s="5" t="s">
        <v>35</v>
      </c>
      <c r="F26" s="5">
        <v>110</v>
      </c>
      <c r="G26" s="5">
        <v>-4</v>
      </c>
      <c r="H26" s="5" t="s">
        <v>50</v>
      </c>
      <c r="I26" s="5" t="s">
        <v>79</v>
      </c>
      <c r="J26" s="5">
        <v>20</v>
      </c>
      <c r="K26" s="5">
        <v>2.7</v>
      </c>
      <c r="L26" s="5" t="s">
        <v>80</v>
      </c>
      <c r="M26" s="5">
        <v>0.1</v>
      </c>
      <c r="N26" s="5" t="s">
        <v>74</v>
      </c>
      <c r="O26" s="5">
        <v>120</v>
      </c>
      <c r="P26" s="5" t="s">
        <v>75</v>
      </c>
      <c r="Q26" s="5">
        <v>0.5</v>
      </c>
      <c r="R26" s="5">
        <v>2.25</v>
      </c>
      <c r="S26" s="5">
        <v>0.95</v>
      </c>
      <c r="T26" s="5" t="s">
        <v>43</v>
      </c>
      <c r="U26" s="5" t="s">
        <v>76</v>
      </c>
      <c r="V26" s="5" t="s">
        <v>77</v>
      </c>
      <c r="W26" s="5" t="s">
        <v>54</v>
      </c>
      <c r="X26" s="5" t="s">
        <v>47</v>
      </c>
    </row>
    <row r="27" ht="30" customHeight="1" spans="1:24">
      <c r="A27" s="4" t="str">
        <f>HYPERLINK("https://www.ti.com.cn/product/cn/INA310A","INA310A")</f>
        <v>INA310A</v>
      </c>
      <c r="B27" s="5" t="s">
        <v>89</v>
      </c>
      <c r="C27" s="4" t="str">
        <f>HYPERLINK("https://www.ti.com.cn/cn/lit/gpn/INA310A","PDF data sheet")</f>
        <v>PDF data sheet</v>
      </c>
      <c r="D27" s="4" t="str">
        <f>HYPERLINK("https://www.ti.com.cn/document-viewer/cn/INA310A/datasheet","HTML data sheet")</f>
        <v>HTML data sheet</v>
      </c>
      <c r="E27" s="5" t="s">
        <v>35</v>
      </c>
      <c r="F27" s="5">
        <v>110</v>
      </c>
      <c r="G27" s="5">
        <v>-4</v>
      </c>
      <c r="H27" s="5" t="s">
        <v>50</v>
      </c>
      <c r="I27" s="5" t="s">
        <v>72</v>
      </c>
      <c r="J27" s="5">
        <v>20</v>
      </c>
      <c r="K27" s="5">
        <v>2.7</v>
      </c>
      <c r="L27" s="5" t="s">
        <v>73</v>
      </c>
      <c r="M27" s="5">
        <v>0.025</v>
      </c>
      <c r="N27" s="5" t="s">
        <v>74</v>
      </c>
      <c r="O27" s="5">
        <v>140</v>
      </c>
      <c r="P27" s="5" t="s">
        <v>75</v>
      </c>
      <c r="Q27" s="5">
        <v>0.15</v>
      </c>
      <c r="R27" s="5">
        <v>2.25</v>
      </c>
      <c r="S27" s="5">
        <v>1.22</v>
      </c>
      <c r="T27" s="5" t="s">
        <v>43</v>
      </c>
      <c r="U27" s="5" t="s">
        <v>76</v>
      </c>
      <c r="V27" s="5" t="s">
        <v>77</v>
      </c>
      <c r="W27" s="5" t="s">
        <v>54</v>
      </c>
      <c r="X27" s="5" t="s">
        <v>47</v>
      </c>
    </row>
    <row r="28" ht="30" customHeight="1" spans="1:24">
      <c r="A28" s="4" t="str">
        <f>HYPERLINK("https://www.ti.com.cn/product/cn/INA241A-Q1","INA241A-Q1")</f>
        <v>INA241A-Q1</v>
      </c>
      <c r="B28" s="5" t="s">
        <v>90</v>
      </c>
      <c r="C28" s="4" t="str">
        <f>HYPERLINK("https://www.ti.com.cn/cn/lit/gpn/INA241A-Q1","PDF data sheet")</f>
        <v>PDF data sheet</v>
      </c>
      <c r="D28" s="4" t="str">
        <f>HYPERLINK("https://www.ti.com.cn/document-viewer/cn/INA241A-Q1/datasheet","HTML data sheet")</f>
        <v>HTML data sheet</v>
      </c>
      <c r="E28" s="5" t="s">
        <v>35</v>
      </c>
      <c r="F28" s="5">
        <v>110</v>
      </c>
      <c r="G28" s="5">
        <v>-5</v>
      </c>
      <c r="H28" s="5" t="s">
        <v>36</v>
      </c>
      <c r="I28" s="5" t="s">
        <v>91</v>
      </c>
      <c r="J28" s="5">
        <v>20</v>
      </c>
      <c r="K28" s="5">
        <v>2.7</v>
      </c>
      <c r="L28" s="5" t="s">
        <v>92</v>
      </c>
      <c r="M28" s="5" t="s">
        <v>93</v>
      </c>
      <c r="N28" s="5" t="s">
        <v>94</v>
      </c>
      <c r="O28" s="5">
        <v>150</v>
      </c>
      <c r="P28" s="5">
        <v>1100</v>
      </c>
      <c r="Q28" s="5" t="s">
        <v>95</v>
      </c>
      <c r="R28" s="5">
        <v>3.2</v>
      </c>
      <c r="S28" s="5">
        <v>1.593</v>
      </c>
      <c r="T28" s="5" t="s">
        <v>43</v>
      </c>
      <c r="U28" s="5" t="s">
        <v>96</v>
      </c>
      <c r="V28" s="5" t="s">
        <v>97</v>
      </c>
      <c r="W28" s="5" t="s">
        <v>46</v>
      </c>
      <c r="X28" s="5" t="s">
        <v>47</v>
      </c>
    </row>
    <row r="29" ht="30" customHeight="1" spans="1:24">
      <c r="A29" s="4" t="str">
        <f>HYPERLINK("https://www.ti.com.cn/product/cn/INA296B-Q1","INA296B-Q1")</f>
        <v>INA296B-Q1</v>
      </c>
      <c r="B29" s="5" t="s">
        <v>98</v>
      </c>
      <c r="C29" s="4" t="str">
        <f>HYPERLINK("https://www.ti.com.cn/cn/lit/gpn/INA296B-Q1","PDF data sheet")</f>
        <v>PDF data sheet</v>
      </c>
      <c r="D29" s="4" t="str">
        <f>HYPERLINK("https://www.ti.com.cn/document-viewer/cn/INA296B-Q1/datasheet","HTML data sheet")</f>
        <v>HTML data sheet</v>
      </c>
      <c r="E29" s="5" t="s">
        <v>35</v>
      </c>
      <c r="F29" s="5">
        <v>110</v>
      </c>
      <c r="G29" s="5">
        <v>-5</v>
      </c>
      <c r="H29" s="5" t="s">
        <v>36</v>
      </c>
      <c r="I29" s="5" t="s">
        <v>37</v>
      </c>
      <c r="J29" s="5">
        <v>20</v>
      </c>
      <c r="K29" s="5">
        <v>2.7</v>
      </c>
      <c r="L29" s="5">
        <v>150</v>
      </c>
      <c r="M29" s="5">
        <v>0.5</v>
      </c>
      <c r="N29" s="5" t="s">
        <v>94</v>
      </c>
      <c r="O29" s="5">
        <v>120</v>
      </c>
      <c r="P29" s="5" t="s">
        <v>99</v>
      </c>
      <c r="Q29" s="5">
        <v>0.1</v>
      </c>
      <c r="R29" s="5">
        <v>3.2</v>
      </c>
      <c r="S29" s="5">
        <v>1.121</v>
      </c>
      <c r="T29" s="5" t="s">
        <v>43</v>
      </c>
      <c r="U29" s="5" t="s">
        <v>100</v>
      </c>
      <c r="V29" s="5" t="s">
        <v>101</v>
      </c>
      <c r="W29" s="5" t="s">
        <v>46</v>
      </c>
      <c r="X29" s="5" t="s">
        <v>47</v>
      </c>
    </row>
    <row r="30" ht="30" customHeight="1" spans="1:24">
      <c r="A30" s="4" t="str">
        <f>HYPERLINK("https://www.ti.com.cn/product/cn/INA296A-Q1","INA296A-Q1")</f>
        <v>INA296A-Q1</v>
      </c>
      <c r="B30" s="5" t="s">
        <v>102</v>
      </c>
      <c r="C30" s="4" t="str">
        <f>HYPERLINK("https://www.ti.com.cn/cn/lit/gpn/INA296A-Q1","PDF data sheet")</f>
        <v>PDF data sheet</v>
      </c>
      <c r="D30" s="4" t="str">
        <f>HYPERLINK("https://www.ti.com.cn/document-viewer/cn/INA296A-Q1/datasheet","HTML data sheet")</f>
        <v>HTML data sheet</v>
      </c>
      <c r="E30" s="5" t="s">
        <v>35</v>
      </c>
      <c r="F30" s="5">
        <v>110</v>
      </c>
      <c r="G30" s="5">
        <v>-5</v>
      </c>
      <c r="H30" s="5" t="s">
        <v>36</v>
      </c>
      <c r="I30" s="5" t="s">
        <v>103</v>
      </c>
      <c r="J30" s="5">
        <v>20</v>
      </c>
      <c r="K30" s="5">
        <v>2.7</v>
      </c>
      <c r="L30" s="5" t="s">
        <v>92</v>
      </c>
      <c r="M30" s="5">
        <v>0.1</v>
      </c>
      <c r="N30" s="5" t="s">
        <v>94</v>
      </c>
      <c r="O30" s="5">
        <v>150</v>
      </c>
      <c r="P30" s="5" t="s">
        <v>99</v>
      </c>
      <c r="Q30" s="5" t="s">
        <v>95</v>
      </c>
      <c r="R30" s="5">
        <v>3.2</v>
      </c>
      <c r="S30" s="5">
        <v>1.593</v>
      </c>
      <c r="T30" s="5" t="s">
        <v>43</v>
      </c>
      <c r="U30" s="5" t="s">
        <v>100</v>
      </c>
      <c r="V30" s="5" t="s">
        <v>101</v>
      </c>
      <c r="W30" s="5" t="s">
        <v>46</v>
      </c>
      <c r="X30" s="5" t="s">
        <v>47</v>
      </c>
    </row>
    <row r="31" ht="30" customHeight="1" spans="1:24">
      <c r="A31" s="4" t="str">
        <f>HYPERLINK("https://www.ti.com.cn/product/cn/INA241B-Q1","INA241B-Q1")</f>
        <v>INA241B-Q1</v>
      </c>
      <c r="B31" s="5" t="s">
        <v>104</v>
      </c>
      <c r="C31" s="4" t="str">
        <f>HYPERLINK("https://www.ti.com.cn/cn/lit/gpn/INA241B-Q1","PDF data sheet")</f>
        <v>PDF data sheet</v>
      </c>
      <c r="D31" s="4" t="str">
        <f>HYPERLINK("https://www.ti.com.cn/document-viewer/cn/INA241B-Q1/datasheet","HTML data sheet")</f>
        <v>HTML data sheet</v>
      </c>
      <c r="E31" s="5" t="s">
        <v>35</v>
      </c>
      <c r="F31" s="5">
        <v>110</v>
      </c>
      <c r="G31" s="5">
        <v>-5</v>
      </c>
      <c r="H31" s="5" t="s">
        <v>36</v>
      </c>
      <c r="I31" s="5" t="s">
        <v>105</v>
      </c>
      <c r="J31" s="5">
        <v>20</v>
      </c>
      <c r="K31" s="5">
        <v>2.7</v>
      </c>
      <c r="L31" s="5">
        <v>150</v>
      </c>
      <c r="M31" s="5">
        <v>0.5</v>
      </c>
      <c r="N31" s="5" t="s">
        <v>106</v>
      </c>
      <c r="O31" s="5">
        <v>120</v>
      </c>
      <c r="P31" s="5" t="s">
        <v>99</v>
      </c>
      <c r="Q31" s="5">
        <v>0.1</v>
      </c>
      <c r="R31" s="5">
        <v>3.2</v>
      </c>
      <c r="S31" s="5">
        <v>1.121</v>
      </c>
      <c r="T31" s="5" t="s">
        <v>43</v>
      </c>
      <c r="U31" s="5" t="s">
        <v>96</v>
      </c>
      <c r="V31" s="5" t="s">
        <v>97</v>
      </c>
      <c r="W31" s="5" t="s">
        <v>46</v>
      </c>
      <c r="X31" s="5" t="s">
        <v>47</v>
      </c>
    </row>
    <row r="32" ht="30" customHeight="1" spans="1:24">
      <c r="A32" s="4" t="str">
        <f>HYPERLINK("https://www.ti.com.cn/product/cn/INA232","INA232")</f>
        <v>INA232</v>
      </c>
      <c r="B32" s="5" t="s">
        <v>107</v>
      </c>
      <c r="C32" s="4" t="str">
        <f>HYPERLINK("https://www.ti.com.cn/cn/lit/gpn/INA232","PDF data sheet")</f>
        <v>PDF data sheet</v>
      </c>
      <c r="D32" s="4" t="str">
        <f>HYPERLINK("https://www.ti.com.cn/document-viewer/cn/INA232/datasheet","HTML data sheet")</f>
        <v>HTML data sheet</v>
      </c>
      <c r="E32" s="5" t="s">
        <v>108</v>
      </c>
      <c r="F32" s="5">
        <v>48</v>
      </c>
      <c r="G32" s="5">
        <v>-0.3</v>
      </c>
      <c r="H32" s="5" t="s">
        <v>50</v>
      </c>
      <c r="I32" s="5" t="s">
        <v>109</v>
      </c>
      <c r="J32" s="5">
        <v>5.5</v>
      </c>
      <c r="K32" s="5">
        <v>1.7</v>
      </c>
      <c r="L32" s="5">
        <v>50</v>
      </c>
      <c r="M32" s="5"/>
      <c r="N32" s="5">
        <v>1</v>
      </c>
      <c r="O32" s="5">
        <v>120</v>
      </c>
      <c r="P32" s="5">
        <v>10</v>
      </c>
      <c r="Q32" s="5">
        <v>0.3</v>
      </c>
      <c r="R32" s="5"/>
      <c r="S32" s="5">
        <v>0.84</v>
      </c>
      <c r="T32" s="5" t="s">
        <v>43</v>
      </c>
      <c r="U32" s="5" t="s">
        <v>110</v>
      </c>
      <c r="V32" s="5" t="s">
        <v>111</v>
      </c>
      <c r="W32" s="5" t="s">
        <v>54</v>
      </c>
      <c r="X32" s="5" t="s">
        <v>47</v>
      </c>
    </row>
    <row r="33" ht="30" customHeight="1" spans="1:24">
      <c r="A33" s="4" t="str">
        <f>HYPERLINK("https://www.ti.com.cn/product/cn/INA296A","INA296A")</f>
        <v>INA296A</v>
      </c>
      <c r="B33" s="5" t="s">
        <v>112</v>
      </c>
      <c r="C33" s="4" t="str">
        <f>HYPERLINK("https://www.ti.com.cn/cn/lit/gpn/INA296A","PDF data sheet")</f>
        <v>PDF data sheet</v>
      </c>
      <c r="D33" s="4" t="str">
        <f>HYPERLINK("https://www.ti.com.cn/document-viewer/cn/INA296A/datasheet","HTML data sheet")</f>
        <v>HTML data sheet</v>
      </c>
      <c r="E33" s="5" t="s">
        <v>35</v>
      </c>
      <c r="F33" s="5">
        <v>110</v>
      </c>
      <c r="G33" s="5">
        <v>-5</v>
      </c>
      <c r="H33" s="5" t="s">
        <v>50</v>
      </c>
      <c r="I33" s="5" t="s">
        <v>113</v>
      </c>
      <c r="J33" s="5">
        <v>20</v>
      </c>
      <c r="K33" s="5">
        <v>2.7</v>
      </c>
      <c r="L33" s="5" t="s">
        <v>92</v>
      </c>
      <c r="M33" s="5">
        <v>0.1</v>
      </c>
      <c r="N33" s="5" t="s">
        <v>94</v>
      </c>
      <c r="O33" s="5">
        <v>150</v>
      </c>
      <c r="P33" s="5">
        <v>1100</v>
      </c>
      <c r="Q33" s="5" t="s">
        <v>95</v>
      </c>
      <c r="R33" s="5">
        <v>3</v>
      </c>
      <c r="S33" s="5">
        <v>1.35</v>
      </c>
      <c r="T33" s="5" t="s">
        <v>43</v>
      </c>
      <c r="U33" s="5" t="s">
        <v>96</v>
      </c>
      <c r="V33" s="5" t="s">
        <v>97</v>
      </c>
      <c r="W33" s="5" t="s">
        <v>54</v>
      </c>
      <c r="X33" s="5" t="s">
        <v>47</v>
      </c>
    </row>
    <row r="34" ht="30" customHeight="1" spans="1:24">
      <c r="A34" s="4" t="str">
        <f>HYPERLINK("https://www.ti.com.cn/product/cn/INA296B","INA296B")</f>
        <v>INA296B</v>
      </c>
      <c r="B34" s="5" t="s">
        <v>114</v>
      </c>
      <c r="C34" s="4" t="str">
        <f>HYPERLINK("https://www.ti.com.cn/cn/lit/gpn/INA296B","PDF data sheet")</f>
        <v>PDF data sheet</v>
      </c>
      <c r="D34" s="4" t="str">
        <f>HYPERLINK("https://www.ti.com.cn/document-viewer/cn/INA296B/datasheet","HTML data sheet")</f>
        <v>HTML data sheet</v>
      </c>
      <c r="E34" s="5" t="s">
        <v>35</v>
      </c>
      <c r="F34" s="5">
        <v>110</v>
      </c>
      <c r="G34" s="5">
        <v>-5</v>
      </c>
      <c r="H34" s="5" t="s">
        <v>50</v>
      </c>
      <c r="I34" s="5" t="s">
        <v>115</v>
      </c>
      <c r="J34" s="5">
        <v>20</v>
      </c>
      <c r="K34" s="5">
        <v>2.7</v>
      </c>
      <c r="L34" s="5">
        <v>150</v>
      </c>
      <c r="M34" s="5">
        <v>0.1</v>
      </c>
      <c r="N34" s="5" t="s">
        <v>94</v>
      </c>
      <c r="O34" s="5">
        <v>120</v>
      </c>
      <c r="P34" s="5">
        <v>1100</v>
      </c>
      <c r="Q34" s="5">
        <v>0.1</v>
      </c>
      <c r="R34" s="5">
        <v>3</v>
      </c>
      <c r="S34" s="5">
        <v>0.95</v>
      </c>
      <c r="T34" s="5" t="s">
        <v>43</v>
      </c>
      <c r="U34" s="5" t="s">
        <v>96</v>
      </c>
      <c r="V34" s="5" t="s">
        <v>97</v>
      </c>
      <c r="W34" s="5" t="s">
        <v>54</v>
      </c>
      <c r="X34" s="5" t="s">
        <v>47</v>
      </c>
    </row>
    <row r="35" ht="30" customHeight="1" spans="1:24">
      <c r="A35" s="4" t="str">
        <f>HYPERLINK("https://www.ti.com.cn/product/cn/INA241A","INA241A")</f>
        <v>INA241A</v>
      </c>
      <c r="B35" s="5" t="s">
        <v>116</v>
      </c>
      <c r="C35" s="4" t="str">
        <f>HYPERLINK("https://www.ti.com.cn/cn/lit/gpn/INA241A","PDF data sheet")</f>
        <v>PDF data sheet</v>
      </c>
      <c r="D35" s="4" t="str">
        <f>HYPERLINK("https://www.ti.com.cn/document-viewer/cn/INA241A/datasheet","HTML data sheet")</f>
        <v>HTML data sheet</v>
      </c>
      <c r="E35" s="5" t="s">
        <v>35</v>
      </c>
      <c r="F35" s="5">
        <v>110</v>
      </c>
      <c r="G35" s="5">
        <v>-5</v>
      </c>
      <c r="H35" s="5" t="s">
        <v>50</v>
      </c>
      <c r="I35" s="5" t="s">
        <v>117</v>
      </c>
      <c r="J35" s="5">
        <v>20</v>
      </c>
      <c r="K35" s="5">
        <v>2.7</v>
      </c>
      <c r="L35" s="5" t="s">
        <v>92</v>
      </c>
      <c r="M35" s="5">
        <v>0.05</v>
      </c>
      <c r="N35" s="5" t="s">
        <v>94</v>
      </c>
      <c r="O35" s="5">
        <v>150</v>
      </c>
      <c r="P35" s="5">
        <v>1100</v>
      </c>
      <c r="Q35" s="5" t="s">
        <v>95</v>
      </c>
      <c r="R35" s="5">
        <v>3</v>
      </c>
      <c r="S35" s="5">
        <v>1.35</v>
      </c>
      <c r="T35" s="5" t="s">
        <v>43</v>
      </c>
      <c r="U35" s="5" t="s">
        <v>96</v>
      </c>
      <c r="V35" s="5" t="s">
        <v>97</v>
      </c>
      <c r="W35" s="5" t="s">
        <v>54</v>
      </c>
      <c r="X35" s="5" t="s">
        <v>47</v>
      </c>
    </row>
    <row r="36" ht="30" customHeight="1" spans="1:24">
      <c r="A36" s="4" t="str">
        <f>HYPERLINK("https://www.ti.com.cn/product/cn/INA241B","INA241B")</f>
        <v>INA241B</v>
      </c>
      <c r="B36" s="5" t="s">
        <v>118</v>
      </c>
      <c r="C36" s="4" t="str">
        <f>HYPERLINK("https://www.ti.com.cn/cn/lit/gpn/INA241B","PDF data sheet")</f>
        <v>PDF data sheet</v>
      </c>
      <c r="D36" s="4" t="str">
        <f>HYPERLINK("https://www.ti.com.cn/document-viewer/cn/INA241B/datasheet","HTML data sheet")</f>
        <v>HTML data sheet</v>
      </c>
      <c r="E36" s="5" t="s">
        <v>35</v>
      </c>
      <c r="F36" s="5">
        <v>110</v>
      </c>
      <c r="G36" s="5">
        <v>-5</v>
      </c>
      <c r="H36" s="5" t="s">
        <v>50</v>
      </c>
      <c r="I36" s="5" t="s">
        <v>119</v>
      </c>
      <c r="J36" s="5">
        <v>20</v>
      </c>
      <c r="K36" s="5">
        <v>2.7</v>
      </c>
      <c r="L36" s="5">
        <v>150</v>
      </c>
      <c r="M36" s="5">
        <v>0.1</v>
      </c>
      <c r="N36" s="5" t="s">
        <v>94</v>
      </c>
      <c r="O36" s="5">
        <v>120</v>
      </c>
      <c r="P36" s="5">
        <v>1100</v>
      </c>
      <c r="Q36" s="5">
        <v>0.1</v>
      </c>
      <c r="R36" s="5">
        <v>3</v>
      </c>
      <c r="S36" s="5">
        <v>0.95</v>
      </c>
      <c r="T36" s="5" t="s">
        <v>43</v>
      </c>
      <c r="U36" s="5" t="s">
        <v>96</v>
      </c>
      <c r="V36" s="5" t="s">
        <v>97</v>
      </c>
      <c r="W36" s="5" t="s">
        <v>54</v>
      </c>
      <c r="X36" s="5" t="s">
        <v>47</v>
      </c>
    </row>
    <row r="37" ht="30" customHeight="1" spans="1:24">
      <c r="A37" s="4" t="str">
        <f>HYPERLINK("https://www.ti.com.cn/product/cn/INA190-EP","INA190-EP")</f>
        <v>INA190-EP</v>
      </c>
      <c r="B37" s="5" t="s">
        <v>120</v>
      </c>
      <c r="C37" s="4" t="str">
        <f>HYPERLINK("https://www.ti.com.cn/cn/lit/gpn/INA190-EP","PDF data sheet")</f>
        <v>PDF data sheet</v>
      </c>
      <c r="D37" s="4" t="str">
        <f>HYPERLINK("https://www.ti.com.cn/document-viewer/cn/INA190-EP/datasheet","HTML data sheet")</f>
        <v>HTML data sheet</v>
      </c>
      <c r="E37" s="5" t="s">
        <v>35</v>
      </c>
      <c r="F37" s="5">
        <v>40</v>
      </c>
      <c r="G37" s="5">
        <v>-0.2</v>
      </c>
      <c r="H37" s="5" t="s">
        <v>121</v>
      </c>
      <c r="I37" s="5" t="s">
        <v>113</v>
      </c>
      <c r="J37" s="5">
        <v>5.5</v>
      </c>
      <c r="K37" s="5">
        <v>1.7</v>
      </c>
      <c r="L37" s="5">
        <v>15</v>
      </c>
      <c r="M37" s="5">
        <v>0.01</v>
      </c>
      <c r="N37" s="5" t="s">
        <v>122</v>
      </c>
      <c r="O37" s="5">
        <v>132</v>
      </c>
      <c r="P37" s="5" t="s">
        <v>123</v>
      </c>
      <c r="Q37" s="5" t="s">
        <v>124</v>
      </c>
      <c r="R37" s="5">
        <v>0.09</v>
      </c>
      <c r="S37" s="5">
        <v>3.25</v>
      </c>
      <c r="T37" s="5" t="s">
        <v>125</v>
      </c>
      <c r="U37" s="5" t="s">
        <v>110</v>
      </c>
      <c r="V37" s="5" t="s">
        <v>111</v>
      </c>
      <c r="W37" s="5" t="s">
        <v>46</v>
      </c>
      <c r="X37" s="5" t="s">
        <v>47</v>
      </c>
    </row>
    <row r="38" ht="30" customHeight="1" spans="1:24">
      <c r="A38" s="4" t="str">
        <f>HYPERLINK("https://www.ti.com.cn/product/cn/INA236","INA236")</f>
        <v>INA236</v>
      </c>
      <c r="B38" s="5" t="s">
        <v>126</v>
      </c>
      <c r="C38" s="4" t="str">
        <f>HYPERLINK("https://www.ti.com.cn/cn/lit/gpn/INA236","PDF data sheet")</f>
        <v>PDF data sheet</v>
      </c>
      <c r="D38" s="4" t="str">
        <f>HYPERLINK("https://www.ti.com.cn/document-viewer/cn/INA236/datasheet","HTML data sheet")</f>
        <v>HTML data sheet</v>
      </c>
      <c r="E38" s="5" t="s">
        <v>108</v>
      </c>
      <c r="F38" s="5">
        <v>48</v>
      </c>
      <c r="G38" s="5">
        <v>-0.3</v>
      </c>
      <c r="H38" s="5" t="s">
        <v>50</v>
      </c>
      <c r="I38" s="5" t="s">
        <v>127</v>
      </c>
      <c r="J38" s="5">
        <v>5.5</v>
      </c>
      <c r="K38" s="5">
        <v>1.7</v>
      </c>
      <c r="L38" s="5">
        <v>5</v>
      </c>
      <c r="M38" s="5">
        <v>0.005</v>
      </c>
      <c r="N38" s="5">
        <v>1</v>
      </c>
      <c r="O38" s="5">
        <v>136</v>
      </c>
      <c r="P38" s="5"/>
      <c r="Q38" s="5"/>
      <c r="R38" s="5">
        <v>0.5</v>
      </c>
      <c r="S38" s="5">
        <v>0.9</v>
      </c>
      <c r="T38" s="5" t="s">
        <v>43</v>
      </c>
      <c r="U38" s="5" t="s">
        <v>128</v>
      </c>
      <c r="V38" s="5" t="s">
        <v>129</v>
      </c>
      <c r="W38" s="5" t="s">
        <v>54</v>
      </c>
      <c r="X38" s="5" t="s">
        <v>47</v>
      </c>
    </row>
    <row r="39" ht="30" customHeight="1" spans="1:24">
      <c r="A39" s="4" t="str">
        <f>HYPERLINK("https://www.ti.com.cn/product/cn/INA234","INA234")</f>
        <v>INA234</v>
      </c>
      <c r="B39" s="5" t="s">
        <v>130</v>
      </c>
      <c r="C39" s="4" t="str">
        <f>HYPERLINK("https://www.ti.com.cn/cn/lit/gpn/INA234","PDF data sheet")</f>
        <v>PDF data sheet</v>
      </c>
      <c r="D39" s="4" t="str">
        <f>HYPERLINK("https://www.ti.com.cn/document-viewer/cn/INA234/datasheet","HTML data sheet")</f>
        <v>HTML data sheet</v>
      </c>
      <c r="E39" s="5" t="s">
        <v>108</v>
      </c>
      <c r="F39" s="5">
        <v>28</v>
      </c>
      <c r="G39" s="5">
        <v>-0.3</v>
      </c>
      <c r="H39" s="5" t="s">
        <v>50</v>
      </c>
      <c r="I39" s="5" t="s">
        <v>131</v>
      </c>
      <c r="J39" s="5">
        <v>5.5</v>
      </c>
      <c r="K39" s="5">
        <v>1.7</v>
      </c>
      <c r="L39" s="5">
        <v>100</v>
      </c>
      <c r="M39" s="5"/>
      <c r="N39" s="5">
        <v>1</v>
      </c>
      <c r="O39" s="5">
        <v>100</v>
      </c>
      <c r="P39" s="5" t="s">
        <v>54</v>
      </c>
      <c r="Q39" s="5">
        <v>0.5</v>
      </c>
      <c r="R39" s="5">
        <v>0.5</v>
      </c>
      <c r="S39" s="5">
        <v>0.5</v>
      </c>
      <c r="T39" s="5" t="s">
        <v>43</v>
      </c>
      <c r="U39" s="5" t="s">
        <v>132</v>
      </c>
      <c r="V39" s="5" t="s">
        <v>133</v>
      </c>
      <c r="W39" s="5" t="s">
        <v>54</v>
      </c>
      <c r="X39" s="5" t="s">
        <v>47</v>
      </c>
    </row>
    <row r="40" ht="30" customHeight="1" spans="1:24">
      <c r="A40" s="4" t="str">
        <f>HYPERLINK("https://www.ti.com.cn/product/cn/INA2191","INA2191")</f>
        <v>INA2191</v>
      </c>
      <c r="B40" s="5" t="s">
        <v>134</v>
      </c>
      <c r="C40" s="4" t="str">
        <f>HYPERLINK("https://www.ti.com.cn/cn/lit/gpn/INA2191","PDF data sheet")</f>
        <v>PDF data sheet</v>
      </c>
      <c r="D40" s="4" t="str">
        <f>HYPERLINK("https://www.ti.com.cn/document-viewer/cn/INA2191/datasheet","HTML data sheet")</f>
        <v>HTML data sheet</v>
      </c>
      <c r="E40" s="5" t="s">
        <v>35</v>
      </c>
      <c r="F40" s="5">
        <v>40</v>
      </c>
      <c r="G40" s="5">
        <v>-0.2</v>
      </c>
      <c r="H40" s="5" t="s">
        <v>50</v>
      </c>
      <c r="I40" s="5" t="s">
        <v>135</v>
      </c>
      <c r="J40" s="5">
        <v>5.5</v>
      </c>
      <c r="K40" s="5">
        <v>1.7</v>
      </c>
      <c r="L40" s="5">
        <v>12</v>
      </c>
      <c r="M40" s="5">
        <v>0.01</v>
      </c>
      <c r="N40" s="5" t="s">
        <v>122</v>
      </c>
      <c r="O40" s="5">
        <v>132</v>
      </c>
      <c r="P40" s="5" t="s">
        <v>136</v>
      </c>
      <c r="Q40" s="5">
        <v>0.25</v>
      </c>
      <c r="R40" s="5">
        <v>0.18</v>
      </c>
      <c r="S40" s="5">
        <v>1.79</v>
      </c>
      <c r="T40" s="5" t="s">
        <v>43</v>
      </c>
      <c r="U40" s="5" t="s">
        <v>137</v>
      </c>
      <c r="V40" s="5" t="s">
        <v>133</v>
      </c>
      <c r="W40" s="5" t="s">
        <v>54</v>
      </c>
      <c r="X40" s="5" t="s">
        <v>47</v>
      </c>
    </row>
    <row r="41" ht="30" customHeight="1" spans="1:24">
      <c r="A41" s="4" t="str">
        <f>HYPERLINK("https://www.ti.com.cn/product/cn/INA237-Q1","INA237-Q1")</f>
        <v>INA237-Q1</v>
      </c>
      <c r="B41" s="5" t="s">
        <v>138</v>
      </c>
      <c r="C41" s="4" t="str">
        <f>HYPERLINK("https://www.ti.com.cn/cn/lit/gpn/INA237-Q1","PDF data sheet")</f>
        <v>PDF data sheet</v>
      </c>
      <c r="D41" s="4" t="str">
        <f>HYPERLINK("https://www.ti.com.cn/document-viewer/cn/INA237-Q1/datasheet","HTML data sheet")</f>
        <v>HTML data sheet</v>
      </c>
      <c r="E41" s="5" t="s">
        <v>108</v>
      </c>
      <c r="F41" s="5">
        <v>85</v>
      </c>
      <c r="G41" s="5">
        <v>-0.3</v>
      </c>
      <c r="H41" s="5" t="s">
        <v>36</v>
      </c>
      <c r="I41" s="5" t="s">
        <v>139</v>
      </c>
      <c r="J41" s="5">
        <v>5.5</v>
      </c>
      <c r="K41" s="5">
        <v>2.7</v>
      </c>
      <c r="L41" s="5">
        <v>50</v>
      </c>
      <c r="M41" s="5">
        <v>0.002</v>
      </c>
      <c r="N41" s="5">
        <v>1</v>
      </c>
      <c r="O41" s="5">
        <v>120</v>
      </c>
      <c r="P41" s="5">
        <v>10</v>
      </c>
      <c r="Q41" s="5">
        <v>0.3</v>
      </c>
      <c r="R41" s="5">
        <v>1.1</v>
      </c>
      <c r="S41" s="5">
        <v>1.168</v>
      </c>
      <c r="T41" s="5" t="s">
        <v>43</v>
      </c>
      <c r="U41" s="5" t="s">
        <v>76</v>
      </c>
      <c r="V41" s="5" t="s">
        <v>77</v>
      </c>
      <c r="W41" s="5" t="s">
        <v>46</v>
      </c>
      <c r="X41" s="5" t="s">
        <v>47</v>
      </c>
    </row>
    <row r="42" ht="30" customHeight="1" spans="1:24">
      <c r="A42" s="4" t="str">
        <f>HYPERLINK("https://www.ti.com.cn/product/cn/INA239-Q1","INA239-Q1")</f>
        <v>INA239-Q1</v>
      </c>
      <c r="B42" s="5" t="s">
        <v>140</v>
      </c>
      <c r="C42" s="4" t="str">
        <f>HYPERLINK("https://www.ti.com.cn/cn/lit/gpn/INA239-Q1","PDF data sheet")</f>
        <v>PDF data sheet</v>
      </c>
      <c r="D42" s="4" t="str">
        <f>HYPERLINK("https://www.ti.com.cn/document-viewer/cn/INA239-Q1/datasheet","HTML data sheet")</f>
        <v>HTML data sheet</v>
      </c>
      <c r="E42" s="5" t="s">
        <v>108</v>
      </c>
      <c r="F42" s="5">
        <v>85</v>
      </c>
      <c r="G42" s="5">
        <v>-0.3</v>
      </c>
      <c r="H42" s="5" t="s">
        <v>36</v>
      </c>
      <c r="I42" s="5" t="s">
        <v>141</v>
      </c>
      <c r="J42" s="5">
        <v>5.5</v>
      </c>
      <c r="K42" s="5">
        <v>2.7</v>
      </c>
      <c r="L42" s="5" t="s">
        <v>142</v>
      </c>
      <c r="M42" s="5">
        <v>0.1</v>
      </c>
      <c r="N42" s="5">
        <v>1</v>
      </c>
      <c r="O42" s="5">
        <v>126</v>
      </c>
      <c r="P42" s="5" t="s">
        <v>54</v>
      </c>
      <c r="Q42" s="5">
        <v>0.1</v>
      </c>
      <c r="R42" s="5">
        <v>1.2</v>
      </c>
      <c r="S42" s="5">
        <v>1.847</v>
      </c>
      <c r="T42" s="5" t="s">
        <v>43</v>
      </c>
      <c r="U42" s="5" t="s">
        <v>76</v>
      </c>
      <c r="V42" s="5" t="s">
        <v>77</v>
      </c>
      <c r="W42" s="5" t="s">
        <v>46</v>
      </c>
      <c r="X42" s="5" t="s">
        <v>47</v>
      </c>
    </row>
    <row r="43" ht="30" customHeight="1" spans="1:24">
      <c r="A43" s="4" t="str">
        <f>HYPERLINK("https://www.ti.com.cn/product/cn/INA228-Q1","INA228-Q1")</f>
        <v>INA228-Q1</v>
      </c>
      <c r="B43" s="5" t="s">
        <v>143</v>
      </c>
      <c r="C43" s="4" t="str">
        <f>HYPERLINK("https://www.ti.com.cn/cn/lit/gpn/INA228-Q1","PDF data sheet")</f>
        <v>PDF data sheet</v>
      </c>
      <c r="D43" s="4" t="str">
        <f>HYPERLINK("https://www.ti.com.cn/document-viewer/cn/INA228-Q1/datasheet","HTML data sheet")</f>
        <v>HTML data sheet</v>
      </c>
      <c r="E43" s="5" t="s">
        <v>108</v>
      </c>
      <c r="F43" s="5">
        <v>85</v>
      </c>
      <c r="G43" s="5">
        <v>-0.3</v>
      </c>
      <c r="H43" s="5" t="s">
        <v>36</v>
      </c>
      <c r="I43" s="5" t="s">
        <v>144</v>
      </c>
      <c r="J43" s="5">
        <v>5.5</v>
      </c>
      <c r="K43" s="5">
        <v>2.7</v>
      </c>
      <c r="L43" s="5">
        <v>1</v>
      </c>
      <c r="M43" s="5">
        <v>0.002</v>
      </c>
      <c r="N43" s="5">
        <v>1</v>
      </c>
      <c r="O43" s="5">
        <v>154</v>
      </c>
      <c r="P43" s="5">
        <v>10</v>
      </c>
      <c r="Q43" s="5">
        <v>0.05</v>
      </c>
      <c r="R43" s="5">
        <v>1.1</v>
      </c>
      <c r="S43" s="5">
        <v>2.541</v>
      </c>
      <c r="T43" s="5" t="s">
        <v>43</v>
      </c>
      <c r="U43" s="5" t="s">
        <v>76</v>
      </c>
      <c r="V43" s="5" t="s">
        <v>77</v>
      </c>
      <c r="W43" s="5" t="s">
        <v>46</v>
      </c>
      <c r="X43" s="5" t="s">
        <v>47</v>
      </c>
    </row>
    <row r="44" ht="30" customHeight="1" spans="1:24">
      <c r="A44" s="4" t="str">
        <f>HYPERLINK("https://www.ti.com.cn/product/cn/INA229-Q1","INA229-Q1")</f>
        <v>INA229-Q1</v>
      </c>
      <c r="B44" s="5" t="s">
        <v>145</v>
      </c>
      <c r="C44" s="4" t="str">
        <f>HYPERLINK("https://www.ti.com.cn/cn/lit/gpn/INA229-Q1","PDF data sheet")</f>
        <v>PDF data sheet</v>
      </c>
      <c r="D44" s="4" t="str">
        <f>HYPERLINK("https://www.ti.com.cn/document-viewer/cn/INA229-Q1/datasheet","HTML data sheet")</f>
        <v>HTML data sheet</v>
      </c>
      <c r="E44" s="5" t="s">
        <v>108</v>
      </c>
      <c r="F44" s="5">
        <v>85</v>
      </c>
      <c r="G44" s="5">
        <v>-0.3</v>
      </c>
      <c r="H44" s="5" t="s">
        <v>36</v>
      </c>
      <c r="I44" s="5" t="s">
        <v>146</v>
      </c>
      <c r="J44" s="5">
        <v>5.5</v>
      </c>
      <c r="K44" s="5">
        <v>2.7</v>
      </c>
      <c r="L44" s="5">
        <v>1</v>
      </c>
      <c r="M44" s="5">
        <v>0.002</v>
      </c>
      <c r="N44" s="5">
        <v>1</v>
      </c>
      <c r="O44" s="5">
        <v>154</v>
      </c>
      <c r="P44" s="5">
        <v>10</v>
      </c>
      <c r="Q44" s="5">
        <v>0.05</v>
      </c>
      <c r="R44" s="5">
        <v>1.1</v>
      </c>
      <c r="S44" s="5">
        <v>2.788</v>
      </c>
      <c r="T44" s="5" t="s">
        <v>43</v>
      </c>
      <c r="U44" s="5" t="s">
        <v>76</v>
      </c>
      <c r="V44" s="5" t="s">
        <v>77</v>
      </c>
      <c r="W44" s="5" t="s">
        <v>46</v>
      </c>
      <c r="X44" s="5" t="s">
        <v>47</v>
      </c>
    </row>
    <row r="45" ht="30" customHeight="1" spans="1:24">
      <c r="A45" s="4" t="str">
        <f>HYPERLINK("https://www.ti.com.cn/product/cn/INA238-Q1","INA238-Q1")</f>
        <v>INA238-Q1</v>
      </c>
      <c r="B45" s="5" t="s">
        <v>147</v>
      </c>
      <c r="C45" s="4" t="str">
        <f>HYPERLINK("https://www.ti.com.cn/cn/lit/gpn/INA238-Q1","PDF data sheet")</f>
        <v>PDF data sheet</v>
      </c>
      <c r="D45" s="4" t="str">
        <f>HYPERLINK("https://www.ti.com.cn/document-viewer/cn/INA238-Q1/datasheet","HTML data sheet")</f>
        <v>HTML data sheet</v>
      </c>
      <c r="E45" s="5" t="s">
        <v>108</v>
      </c>
      <c r="F45" s="5">
        <v>85</v>
      </c>
      <c r="G45" s="5">
        <v>-0.3</v>
      </c>
      <c r="H45" s="5" t="s">
        <v>36</v>
      </c>
      <c r="I45" s="5" t="s">
        <v>148</v>
      </c>
      <c r="J45" s="5">
        <v>5.5</v>
      </c>
      <c r="K45" s="5">
        <v>2.7</v>
      </c>
      <c r="L45" s="5">
        <v>5</v>
      </c>
      <c r="M45" s="5">
        <v>0.002</v>
      </c>
      <c r="N45" s="5">
        <v>1</v>
      </c>
      <c r="O45" s="5">
        <v>140</v>
      </c>
      <c r="P45" s="5" t="s">
        <v>54</v>
      </c>
      <c r="Q45" s="5">
        <v>0.1</v>
      </c>
      <c r="R45" s="5">
        <v>1.1</v>
      </c>
      <c r="S45" s="5">
        <v>1.723</v>
      </c>
      <c r="T45" s="5" t="s">
        <v>43</v>
      </c>
      <c r="U45" s="5" t="s">
        <v>76</v>
      </c>
      <c r="V45" s="5" t="s">
        <v>77</v>
      </c>
      <c r="W45" s="5" t="s">
        <v>46</v>
      </c>
      <c r="X45" s="5" t="s">
        <v>47</v>
      </c>
    </row>
    <row r="46" ht="30" customHeight="1" spans="1:24">
      <c r="A46" s="4" t="str">
        <f>HYPERLINK("https://www.ti.com.cn/product/cn/INA4290","INA4290")</f>
        <v>INA4290</v>
      </c>
      <c r="B46" s="5" t="s">
        <v>149</v>
      </c>
      <c r="C46" s="4" t="str">
        <f>HYPERLINK("https://www.ti.com.cn/cn/lit/gpn/INA4290","PDF data sheet")</f>
        <v>PDF data sheet</v>
      </c>
      <c r="D46" s="4" t="str">
        <f>HYPERLINK("https://www.ti.com.cn/document-viewer/cn/INA4290/datasheet","HTML data sheet")</f>
        <v>HTML data sheet</v>
      </c>
      <c r="E46" s="5" t="s">
        <v>35</v>
      </c>
      <c r="F46" s="5">
        <v>120</v>
      </c>
      <c r="G46" s="5">
        <v>2.7</v>
      </c>
      <c r="H46" s="5" t="s">
        <v>50</v>
      </c>
      <c r="I46" s="5" t="s">
        <v>150</v>
      </c>
      <c r="J46" s="5">
        <v>20</v>
      </c>
      <c r="K46" s="5">
        <v>2.7</v>
      </c>
      <c r="L46" s="5" t="s">
        <v>151</v>
      </c>
      <c r="M46" s="5">
        <v>0.2</v>
      </c>
      <c r="N46" s="5" t="s">
        <v>74</v>
      </c>
      <c r="O46" s="5">
        <v>140</v>
      </c>
      <c r="P46" s="5" t="s">
        <v>152</v>
      </c>
      <c r="Q46" s="5" t="s">
        <v>153</v>
      </c>
      <c r="R46" s="5">
        <v>1.8</v>
      </c>
      <c r="S46" s="5">
        <v>3.24</v>
      </c>
      <c r="T46" s="5" t="s">
        <v>43</v>
      </c>
      <c r="U46" s="5" t="s">
        <v>154</v>
      </c>
      <c r="V46" s="5" t="s">
        <v>53</v>
      </c>
      <c r="W46" s="5" t="s">
        <v>54</v>
      </c>
      <c r="X46" s="5" t="s">
        <v>47</v>
      </c>
    </row>
    <row r="47" ht="30" customHeight="1" spans="1:24">
      <c r="A47" s="4" t="str">
        <f>HYPERLINK("https://www.ti.com.cn/product/cn/INA237","INA237")</f>
        <v>INA237</v>
      </c>
      <c r="B47" s="5" t="s">
        <v>155</v>
      </c>
      <c r="C47" s="4" t="str">
        <f>HYPERLINK("https://www.ti.com.cn/cn/lit/gpn/INA237","PDF data sheet")</f>
        <v>PDF data sheet</v>
      </c>
      <c r="D47" s="4" t="str">
        <f>HYPERLINK("https://www.ti.com.cn/document-viewer/cn/INA237/datasheet","HTML data sheet")</f>
        <v>HTML data sheet</v>
      </c>
      <c r="E47" s="5" t="s">
        <v>108</v>
      </c>
      <c r="F47" s="5">
        <v>85</v>
      </c>
      <c r="G47" s="5">
        <v>-0.3</v>
      </c>
      <c r="H47" s="5" t="s">
        <v>50</v>
      </c>
      <c r="I47" s="5" t="s">
        <v>156</v>
      </c>
      <c r="J47" s="5">
        <v>5.5</v>
      </c>
      <c r="K47" s="5">
        <v>2.7</v>
      </c>
      <c r="L47" s="5">
        <v>50</v>
      </c>
      <c r="M47" s="5">
        <v>0.002</v>
      </c>
      <c r="N47" s="5">
        <v>1</v>
      </c>
      <c r="O47" s="5">
        <v>120</v>
      </c>
      <c r="P47" s="5">
        <v>10</v>
      </c>
      <c r="Q47" s="5">
        <v>0.3</v>
      </c>
      <c r="R47" s="5">
        <v>1.1</v>
      </c>
      <c r="S47" s="5">
        <v>0.99</v>
      </c>
      <c r="T47" s="5" t="s">
        <v>43</v>
      </c>
      <c r="U47" s="5" t="s">
        <v>76</v>
      </c>
      <c r="V47" s="5" t="s">
        <v>77</v>
      </c>
      <c r="W47" s="5" t="s">
        <v>54</v>
      </c>
      <c r="X47" s="5" t="s">
        <v>47</v>
      </c>
    </row>
    <row r="48" ht="30" customHeight="1" spans="1:24">
      <c r="A48" s="4" t="str">
        <f>HYPERLINK("https://www.ti.com.cn/product/cn/INA183","INA183")</f>
        <v>INA183</v>
      </c>
      <c r="B48" s="5" t="s">
        <v>157</v>
      </c>
      <c r="C48" s="4" t="str">
        <f>HYPERLINK("https://www.ti.com.cn/cn/lit/gpn/INA183","PDF data sheet")</f>
        <v>PDF data sheet</v>
      </c>
      <c r="D48" s="4" t="str">
        <f>HYPERLINK("https://www.ti.com.cn/document-viewer/cn/INA183/datasheet","HTML data sheet")</f>
        <v>HTML data sheet</v>
      </c>
      <c r="E48" s="5" t="s">
        <v>35</v>
      </c>
      <c r="F48" s="5">
        <v>26</v>
      </c>
      <c r="G48" s="5">
        <v>2.7</v>
      </c>
      <c r="H48" s="5" t="s">
        <v>50</v>
      </c>
      <c r="I48" s="5" t="s">
        <v>158</v>
      </c>
      <c r="J48" s="5">
        <v>26</v>
      </c>
      <c r="K48" s="5">
        <v>2.7</v>
      </c>
      <c r="L48" s="5">
        <v>170</v>
      </c>
      <c r="M48" s="5">
        <v>0.5</v>
      </c>
      <c r="N48" s="5" t="s">
        <v>159</v>
      </c>
      <c r="O48" s="5">
        <v>100</v>
      </c>
      <c r="P48" s="5" t="s">
        <v>160</v>
      </c>
      <c r="Q48" s="5">
        <v>0.3</v>
      </c>
      <c r="R48" s="5">
        <v>0.14</v>
      </c>
      <c r="S48" s="5">
        <v>0.25</v>
      </c>
      <c r="T48" s="5" t="s">
        <v>43</v>
      </c>
      <c r="U48" s="5" t="s">
        <v>110</v>
      </c>
      <c r="V48" s="5" t="s">
        <v>161</v>
      </c>
      <c r="W48" s="5" t="s">
        <v>54</v>
      </c>
      <c r="X48" s="5" t="s">
        <v>47</v>
      </c>
    </row>
    <row r="49" ht="30" customHeight="1" spans="1:24">
      <c r="A49" s="4" t="str">
        <f>HYPERLINK("https://www.ti.com.cn/product/cn/INA238","INA238")</f>
        <v>INA238</v>
      </c>
      <c r="B49" s="5" t="s">
        <v>162</v>
      </c>
      <c r="C49" s="4" t="str">
        <f>HYPERLINK("https://www.ti.com.cn/cn/lit/gpn/INA238","PDF data sheet")</f>
        <v>PDF data sheet</v>
      </c>
      <c r="D49" s="4" t="str">
        <f>HYPERLINK("https://www.ti.com.cn/document-viewer/cn/INA238/datasheet","HTML data sheet")</f>
        <v>HTML data sheet</v>
      </c>
      <c r="E49" s="5" t="s">
        <v>108</v>
      </c>
      <c r="F49" s="5">
        <v>85</v>
      </c>
      <c r="G49" s="5">
        <v>-0.3</v>
      </c>
      <c r="H49" s="5" t="s">
        <v>50</v>
      </c>
      <c r="I49" s="5" t="s">
        <v>148</v>
      </c>
      <c r="J49" s="5">
        <v>5.5</v>
      </c>
      <c r="K49" s="5">
        <v>2.7</v>
      </c>
      <c r="L49" s="5">
        <v>5</v>
      </c>
      <c r="M49" s="5">
        <v>0.002</v>
      </c>
      <c r="N49" s="5">
        <v>1</v>
      </c>
      <c r="O49" s="5">
        <v>140</v>
      </c>
      <c r="P49" s="5" t="s">
        <v>54</v>
      </c>
      <c r="Q49" s="5">
        <v>0.1</v>
      </c>
      <c r="R49" s="5">
        <v>1.1</v>
      </c>
      <c r="S49" s="5">
        <v>1.46</v>
      </c>
      <c r="T49" s="5" t="s">
        <v>43</v>
      </c>
      <c r="U49" s="5" t="s">
        <v>76</v>
      </c>
      <c r="V49" s="5" t="s">
        <v>77</v>
      </c>
      <c r="W49" s="5" t="s">
        <v>54</v>
      </c>
      <c r="X49" s="5" t="s">
        <v>47</v>
      </c>
    </row>
    <row r="50" ht="30" customHeight="1" spans="1:24">
      <c r="A50" s="4" t="str">
        <f>HYPERLINK("https://www.ti.com.cn/product/cn/INA239","INA239")</f>
        <v>INA239</v>
      </c>
      <c r="B50" s="5" t="s">
        <v>163</v>
      </c>
      <c r="C50" s="4" t="str">
        <f>HYPERLINK("https://www.ti.com.cn/cn/lit/gpn/INA239","PDF data sheet")</f>
        <v>PDF data sheet</v>
      </c>
      <c r="D50" s="4" t="str">
        <f>HYPERLINK("https://www.ti.com.cn/document-viewer/cn/INA239/datasheet","HTML data sheet")</f>
        <v>HTML data sheet</v>
      </c>
      <c r="E50" s="5" t="s">
        <v>108</v>
      </c>
      <c r="F50" s="5">
        <v>85</v>
      </c>
      <c r="G50" s="5">
        <v>-0.3</v>
      </c>
      <c r="H50" s="5" t="s">
        <v>50</v>
      </c>
      <c r="I50" s="5" t="s">
        <v>141</v>
      </c>
      <c r="J50" s="5">
        <v>5.5</v>
      </c>
      <c r="K50" s="5">
        <v>2.7</v>
      </c>
      <c r="L50" s="5">
        <v>5</v>
      </c>
      <c r="M50" s="5">
        <v>0.002</v>
      </c>
      <c r="N50" s="5">
        <v>1</v>
      </c>
      <c r="O50" s="5">
        <v>140</v>
      </c>
      <c r="P50" s="5" t="s">
        <v>54</v>
      </c>
      <c r="Q50" s="5">
        <v>0.1</v>
      </c>
      <c r="R50" s="5">
        <v>1.1</v>
      </c>
      <c r="S50" s="5">
        <v>1.565</v>
      </c>
      <c r="T50" s="5" t="s">
        <v>43</v>
      </c>
      <c r="U50" s="5" t="s">
        <v>76</v>
      </c>
      <c r="V50" s="5" t="s">
        <v>77</v>
      </c>
      <c r="W50" s="5" t="s">
        <v>54</v>
      </c>
      <c r="X50" s="5" t="s">
        <v>47</v>
      </c>
    </row>
    <row r="51" ht="30" customHeight="1" spans="1:24">
      <c r="A51" s="4" t="str">
        <f>HYPERLINK("https://www.ti.com.cn/product/cn/INA228","INA228")</f>
        <v>INA228</v>
      </c>
      <c r="B51" s="5" t="s">
        <v>164</v>
      </c>
      <c r="C51" s="4" t="str">
        <f>HYPERLINK("https://www.ti.com.cn/cn/lit/gpn/INA228","PDF data sheet")</f>
        <v>PDF data sheet</v>
      </c>
      <c r="D51" s="4" t="str">
        <f>HYPERLINK("https://www.ti.com.cn/document-viewer/cn/INA228/datasheet","HTML data sheet")</f>
        <v>HTML data sheet</v>
      </c>
      <c r="E51" s="5" t="s">
        <v>108</v>
      </c>
      <c r="F51" s="5">
        <v>85</v>
      </c>
      <c r="G51" s="5">
        <v>-0.3</v>
      </c>
      <c r="H51" s="5" t="s">
        <v>50</v>
      </c>
      <c r="I51" s="5" t="s">
        <v>144</v>
      </c>
      <c r="J51" s="5">
        <v>5.5</v>
      </c>
      <c r="K51" s="5">
        <v>2.7</v>
      </c>
      <c r="L51" s="5">
        <v>1</v>
      </c>
      <c r="M51" s="5">
        <v>0.002</v>
      </c>
      <c r="N51" s="5">
        <v>1</v>
      </c>
      <c r="O51" s="5">
        <v>154</v>
      </c>
      <c r="P51" s="5">
        <v>10</v>
      </c>
      <c r="Q51" s="5">
        <v>0.05</v>
      </c>
      <c r="R51" s="5">
        <v>1.1</v>
      </c>
      <c r="S51" s="5">
        <v>2.153</v>
      </c>
      <c r="T51" s="5" t="s">
        <v>43</v>
      </c>
      <c r="U51" s="5" t="s">
        <v>76</v>
      </c>
      <c r="V51" s="5" t="s">
        <v>77</v>
      </c>
      <c r="W51" s="5" t="s">
        <v>54</v>
      </c>
      <c r="X51" s="5" t="s">
        <v>47</v>
      </c>
    </row>
    <row r="52" ht="30" customHeight="1" spans="1:24">
      <c r="A52" s="4" t="str">
        <f>HYPERLINK("https://www.ti.com.cn/product/cn/INA229","INA229")</f>
        <v>INA229</v>
      </c>
      <c r="B52" s="5" t="s">
        <v>165</v>
      </c>
      <c r="C52" s="4" t="str">
        <f>HYPERLINK("https://www.ti.com.cn/cn/lit/gpn/INA229","PDF data sheet")</f>
        <v>PDF data sheet</v>
      </c>
      <c r="D52" s="4" t="str">
        <f>HYPERLINK("https://www.ti.com.cn/document-viewer/cn/INA229/datasheet","HTML data sheet")</f>
        <v>HTML data sheet</v>
      </c>
      <c r="E52" s="5" t="s">
        <v>108</v>
      </c>
      <c r="F52" s="5">
        <v>85</v>
      </c>
      <c r="G52" s="5">
        <v>-0.3</v>
      </c>
      <c r="H52" s="5" t="s">
        <v>50</v>
      </c>
      <c r="I52" s="5" t="s">
        <v>146</v>
      </c>
      <c r="J52" s="5">
        <v>5.5</v>
      </c>
      <c r="K52" s="5">
        <v>2.7</v>
      </c>
      <c r="L52" s="5">
        <v>1</v>
      </c>
      <c r="M52" s="5">
        <v>0.002</v>
      </c>
      <c r="N52" s="5">
        <v>1</v>
      </c>
      <c r="O52" s="5">
        <v>154</v>
      </c>
      <c r="P52" s="5">
        <v>10</v>
      </c>
      <c r="Q52" s="5">
        <v>0.05</v>
      </c>
      <c r="R52" s="5">
        <v>1.1</v>
      </c>
      <c r="S52" s="5">
        <v>2.363</v>
      </c>
      <c r="T52" s="5" t="s">
        <v>43</v>
      </c>
      <c r="U52" s="5" t="s">
        <v>76</v>
      </c>
      <c r="V52" s="5" t="s">
        <v>77</v>
      </c>
      <c r="W52" s="5" t="s">
        <v>54</v>
      </c>
      <c r="X52" s="5" t="s">
        <v>47</v>
      </c>
    </row>
    <row r="53" ht="30" customHeight="1" spans="1:24">
      <c r="A53" s="4" t="str">
        <f>HYPERLINK("https://www.ti.com.cn/product/cn/INA2290","INA2290")</f>
        <v>INA2290</v>
      </c>
      <c r="B53" s="5" t="s">
        <v>166</v>
      </c>
      <c r="C53" s="4" t="str">
        <f>HYPERLINK("https://www.ti.com.cn/cn/lit/gpn/INA2290","PDF data sheet")</f>
        <v>PDF data sheet</v>
      </c>
      <c r="D53" s="4" t="str">
        <f>HYPERLINK("https://www.ti.com.cn/document-viewer/cn/INA2290/datasheet","HTML data sheet")</f>
        <v>HTML data sheet</v>
      </c>
      <c r="E53" s="5" t="s">
        <v>35</v>
      </c>
      <c r="F53" s="5">
        <v>120</v>
      </c>
      <c r="G53" s="5">
        <v>2.7</v>
      </c>
      <c r="H53" s="5" t="s">
        <v>50</v>
      </c>
      <c r="I53" s="5" t="s">
        <v>167</v>
      </c>
      <c r="J53" s="5">
        <v>20</v>
      </c>
      <c r="K53" s="5">
        <v>2.7</v>
      </c>
      <c r="L53" s="5" t="s">
        <v>168</v>
      </c>
      <c r="M53" s="5">
        <v>0.2</v>
      </c>
      <c r="N53" s="5" t="s">
        <v>169</v>
      </c>
      <c r="O53" s="5">
        <v>140</v>
      </c>
      <c r="P53" s="5" t="s">
        <v>152</v>
      </c>
      <c r="Q53" s="5" t="s">
        <v>153</v>
      </c>
      <c r="R53" s="5">
        <v>1.2</v>
      </c>
      <c r="S53" s="5">
        <v>1.89</v>
      </c>
      <c r="T53" s="5" t="s">
        <v>43</v>
      </c>
      <c r="U53" s="5" t="s">
        <v>76</v>
      </c>
      <c r="V53" s="5" t="s">
        <v>77</v>
      </c>
      <c r="W53" s="5" t="s">
        <v>54</v>
      </c>
      <c r="X53" s="5" t="s">
        <v>47</v>
      </c>
    </row>
    <row r="54" ht="30" customHeight="1" spans="1:24">
      <c r="A54" s="4" t="str">
        <f>HYPERLINK("https://www.ti.com.cn/product/cn/INA290-Q1","INA290-Q1")</f>
        <v>INA290-Q1</v>
      </c>
      <c r="B54" s="5" t="s">
        <v>170</v>
      </c>
      <c r="C54" s="4" t="str">
        <f>HYPERLINK("https://www.ti.com.cn/cn/lit/gpn/INA290-Q1","PDF data sheet")</f>
        <v>PDF data sheet</v>
      </c>
      <c r="D54" s="4" t="str">
        <f>HYPERLINK("https://www.ti.com.cn/document-viewer/cn/INA290-Q1/datasheet","HTML data sheet")</f>
        <v>HTML data sheet</v>
      </c>
      <c r="E54" s="5" t="s">
        <v>35</v>
      </c>
      <c r="F54" s="5">
        <v>120</v>
      </c>
      <c r="G54" s="5">
        <v>2.7</v>
      </c>
      <c r="H54" s="5" t="s">
        <v>36</v>
      </c>
      <c r="I54" s="5" t="s">
        <v>150</v>
      </c>
      <c r="J54" s="5">
        <v>20</v>
      </c>
      <c r="K54" s="5">
        <v>2.7</v>
      </c>
      <c r="L54" s="5" t="s">
        <v>168</v>
      </c>
      <c r="M54" s="5">
        <v>0.2</v>
      </c>
      <c r="N54" s="5" t="s">
        <v>74</v>
      </c>
      <c r="O54" s="5">
        <v>140</v>
      </c>
      <c r="P54" s="5" t="s">
        <v>152</v>
      </c>
      <c r="Q54" s="5" t="s">
        <v>153</v>
      </c>
      <c r="R54" s="5">
        <v>0.6</v>
      </c>
      <c r="S54" s="5">
        <v>1.239</v>
      </c>
      <c r="T54" s="5" t="s">
        <v>43</v>
      </c>
      <c r="U54" s="5" t="s">
        <v>44</v>
      </c>
      <c r="V54" s="5" t="s">
        <v>45</v>
      </c>
      <c r="W54" s="5" t="s">
        <v>46</v>
      </c>
      <c r="X54" s="5" t="s">
        <v>47</v>
      </c>
    </row>
    <row r="55" ht="30" customHeight="1" spans="1:24">
      <c r="A55" s="4" t="str">
        <f>HYPERLINK("https://www.ti.com.cn/product/cn/INA280-Q1","INA280-Q1")</f>
        <v>INA280-Q1</v>
      </c>
      <c r="B55" s="5" t="s">
        <v>171</v>
      </c>
      <c r="C55" s="4" t="str">
        <f>HYPERLINK("https://www.ti.com.cn/cn/lit/gpn/INA280-Q1","PDF data sheet")</f>
        <v>PDF data sheet</v>
      </c>
      <c r="D55" s="4" t="str">
        <f>HYPERLINK("https://www.ti.com.cn/document-viewer/cn/INA280-Q1/datasheet","HTML data sheet")</f>
        <v>HTML data sheet</v>
      </c>
      <c r="E55" s="5" t="s">
        <v>35</v>
      </c>
      <c r="F55" s="5">
        <v>120</v>
      </c>
      <c r="G55" s="5">
        <v>2.7</v>
      </c>
      <c r="H55" s="5" t="s">
        <v>36</v>
      </c>
      <c r="I55" s="5" t="s">
        <v>172</v>
      </c>
      <c r="J55" s="5">
        <v>20</v>
      </c>
      <c r="K55" s="5">
        <v>2.7</v>
      </c>
      <c r="L55" s="5">
        <v>150</v>
      </c>
      <c r="M55" s="5">
        <v>1</v>
      </c>
      <c r="N55" s="5" t="s">
        <v>74</v>
      </c>
      <c r="O55" s="5">
        <v>120</v>
      </c>
      <c r="P55" s="5" t="s">
        <v>152</v>
      </c>
      <c r="Q55" s="5">
        <v>0.5</v>
      </c>
      <c r="R55" s="5">
        <v>0.6</v>
      </c>
      <c r="S55" s="5">
        <v>0.884</v>
      </c>
      <c r="T55" s="5" t="s">
        <v>43</v>
      </c>
      <c r="U55" s="5" t="s">
        <v>44</v>
      </c>
      <c r="V55" s="5" t="s">
        <v>45</v>
      </c>
      <c r="W55" s="5" t="s">
        <v>46</v>
      </c>
      <c r="X55" s="5" t="s">
        <v>47</v>
      </c>
    </row>
    <row r="56" ht="30" customHeight="1" spans="1:24">
      <c r="A56" s="4" t="str">
        <f>HYPERLINK("https://www.ti.com.cn/product/cn/INA281-Q1","INA281-Q1")</f>
        <v>INA281-Q1</v>
      </c>
      <c r="B56" s="5" t="s">
        <v>173</v>
      </c>
      <c r="C56" s="4" t="str">
        <f>HYPERLINK("https://www.ti.com.cn/cn/lit/gpn/INA281-Q1","PDF data sheet")</f>
        <v>PDF data sheet</v>
      </c>
      <c r="D56" s="4" t="str">
        <f>HYPERLINK("https://www.ti.com.cn/document-viewer/cn/INA281-Q1/datasheet","HTML data sheet")</f>
        <v>HTML data sheet</v>
      </c>
      <c r="E56" s="5" t="s">
        <v>35</v>
      </c>
      <c r="F56" s="5">
        <v>110</v>
      </c>
      <c r="G56" s="5">
        <v>-4</v>
      </c>
      <c r="H56" s="5" t="s">
        <v>36</v>
      </c>
      <c r="I56" s="5" t="s">
        <v>174</v>
      </c>
      <c r="J56" s="5">
        <v>20</v>
      </c>
      <c r="K56" s="5">
        <v>2.7</v>
      </c>
      <c r="L56" s="5" t="s">
        <v>80</v>
      </c>
      <c r="M56" s="5">
        <v>0.07</v>
      </c>
      <c r="N56" s="5" t="s">
        <v>74</v>
      </c>
      <c r="O56" s="5">
        <v>120</v>
      </c>
      <c r="P56" s="5" t="s">
        <v>75</v>
      </c>
      <c r="Q56" s="5">
        <v>0.5</v>
      </c>
      <c r="R56" s="5">
        <v>2.25</v>
      </c>
      <c r="S56" s="5">
        <v>0.991</v>
      </c>
      <c r="T56" s="5" t="s">
        <v>43</v>
      </c>
      <c r="U56" s="5" t="s">
        <v>110</v>
      </c>
      <c r="V56" s="5" t="s">
        <v>161</v>
      </c>
      <c r="W56" s="5" t="s">
        <v>46</v>
      </c>
      <c r="X56" s="5" t="s">
        <v>47</v>
      </c>
    </row>
    <row r="57" ht="30" customHeight="1" spans="1:24">
      <c r="A57" s="4" t="str">
        <f>HYPERLINK("https://www.ti.com.cn/product/cn/INA293-Q1","INA293-Q1")</f>
        <v>INA293-Q1</v>
      </c>
      <c r="B57" s="5" t="s">
        <v>175</v>
      </c>
      <c r="C57" s="4" t="str">
        <f>HYPERLINK("https://www.ti.com.cn/cn/lit/gpn/INA293-Q1","PDF data sheet")</f>
        <v>PDF data sheet</v>
      </c>
      <c r="D57" s="4" t="str">
        <f>HYPERLINK("https://www.ti.com.cn/document-viewer/cn/INA293-Q1/datasheet","HTML data sheet")</f>
        <v>HTML data sheet</v>
      </c>
      <c r="E57" s="5" t="s">
        <v>35</v>
      </c>
      <c r="F57" s="5">
        <v>110</v>
      </c>
      <c r="G57" s="5">
        <v>-4</v>
      </c>
      <c r="H57" s="5" t="s">
        <v>36</v>
      </c>
      <c r="I57" s="5" t="s">
        <v>176</v>
      </c>
      <c r="J57" s="5">
        <v>20</v>
      </c>
      <c r="K57" s="5">
        <v>2.7</v>
      </c>
      <c r="L57" s="5" t="s">
        <v>73</v>
      </c>
      <c r="M57" s="5">
        <v>0.025</v>
      </c>
      <c r="N57" s="5" t="s">
        <v>74</v>
      </c>
      <c r="O57" s="5">
        <v>140</v>
      </c>
      <c r="P57" s="5" t="s">
        <v>75</v>
      </c>
      <c r="Q57" s="5">
        <v>0.15</v>
      </c>
      <c r="R57" s="5">
        <v>2.25</v>
      </c>
      <c r="S57" s="5">
        <v>1.302</v>
      </c>
      <c r="T57" s="5" t="s">
        <v>43</v>
      </c>
      <c r="U57" s="5" t="s">
        <v>110</v>
      </c>
      <c r="V57" s="5" t="s">
        <v>161</v>
      </c>
      <c r="W57" s="5" t="s">
        <v>46</v>
      </c>
      <c r="X57" s="5" t="s">
        <v>47</v>
      </c>
    </row>
    <row r="58" ht="30" customHeight="1" spans="1:24">
      <c r="A58" s="4" t="str">
        <f>HYPERLINK("https://www.ti.com.cn/product/cn/INA280","INA280")</f>
        <v>INA280</v>
      </c>
      <c r="B58" s="5" t="s">
        <v>177</v>
      </c>
      <c r="C58" s="4" t="str">
        <f>HYPERLINK("https://www.ti.com.cn/cn/lit/gpn/INA280","PDF data sheet")</f>
        <v>PDF data sheet</v>
      </c>
      <c r="D58" s="4" t="str">
        <f>HYPERLINK("https://www.ti.com.cn/document-viewer/cn/INA280/datasheet","HTML data sheet")</f>
        <v>HTML data sheet</v>
      </c>
      <c r="E58" s="5" t="s">
        <v>35</v>
      </c>
      <c r="F58" s="5">
        <v>120</v>
      </c>
      <c r="G58" s="5">
        <v>2.7</v>
      </c>
      <c r="H58" s="5" t="s">
        <v>50</v>
      </c>
      <c r="I58" s="5" t="s">
        <v>172</v>
      </c>
      <c r="J58" s="5">
        <v>20</v>
      </c>
      <c r="K58" s="5">
        <v>2.7</v>
      </c>
      <c r="L58" s="5">
        <v>150</v>
      </c>
      <c r="M58" s="5">
        <v>1</v>
      </c>
      <c r="N58" s="5" t="s">
        <v>74</v>
      </c>
      <c r="O58" s="5">
        <v>120</v>
      </c>
      <c r="P58" s="5" t="s">
        <v>152</v>
      </c>
      <c r="Q58" s="5">
        <v>0.5</v>
      </c>
      <c r="R58" s="5">
        <v>0.6</v>
      </c>
      <c r="S58" s="5">
        <v>0.749</v>
      </c>
      <c r="T58" s="5" t="s">
        <v>43</v>
      </c>
      <c r="U58" s="5" t="s">
        <v>44</v>
      </c>
      <c r="V58" s="5" t="s">
        <v>45</v>
      </c>
      <c r="W58" s="5" t="s">
        <v>54</v>
      </c>
      <c r="X58" s="5" t="s">
        <v>47</v>
      </c>
    </row>
    <row r="59" ht="30" customHeight="1" spans="1:24">
      <c r="A59" s="4" t="str">
        <f>HYPERLINK("https://www.ti.com.cn/product/cn/INA281","INA281")</f>
        <v>INA281</v>
      </c>
      <c r="B59" s="5" t="s">
        <v>178</v>
      </c>
      <c r="C59" s="4" t="str">
        <f>HYPERLINK("https://www.ti.com.cn/cn/lit/gpn/INA281","PDF data sheet")</f>
        <v>PDF data sheet</v>
      </c>
      <c r="D59" s="4" t="str">
        <f>HYPERLINK("https://www.ti.com.cn/document-viewer/cn/INA281/datasheet","HTML data sheet")</f>
        <v>HTML data sheet</v>
      </c>
      <c r="E59" s="5" t="s">
        <v>35</v>
      </c>
      <c r="F59" s="5">
        <v>110</v>
      </c>
      <c r="G59" s="5">
        <v>-4</v>
      </c>
      <c r="H59" s="5" t="s">
        <v>50</v>
      </c>
      <c r="I59" s="5" t="s">
        <v>174</v>
      </c>
      <c r="J59" s="5">
        <v>20</v>
      </c>
      <c r="K59" s="5">
        <v>2.7</v>
      </c>
      <c r="L59" s="5" t="s">
        <v>80</v>
      </c>
      <c r="M59" s="5">
        <v>0.07</v>
      </c>
      <c r="N59" s="5" t="s">
        <v>74</v>
      </c>
      <c r="O59" s="5">
        <v>120</v>
      </c>
      <c r="P59" s="5" t="s">
        <v>75</v>
      </c>
      <c r="Q59" s="5">
        <v>0.5</v>
      </c>
      <c r="R59" s="5">
        <v>2.25</v>
      </c>
      <c r="S59" s="5">
        <v>0.84</v>
      </c>
      <c r="T59" s="5" t="s">
        <v>43</v>
      </c>
      <c r="U59" s="5" t="s">
        <v>110</v>
      </c>
      <c r="V59" s="5" t="s">
        <v>161</v>
      </c>
      <c r="W59" s="5" t="s">
        <v>54</v>
      </c>
      <c r="X59" s="5" t="s">
        <v>47</v>
      </c>
    </row>
    <row r="60" ht="30" customHeight="1" spans="1:24">
      <c r="A60" s="4" t="str">
        <f>HYPERLINK("https://www.ti.com.cn/product/cn/INA290","INA290")</f>
        <v>INA290</v>
      </c>
      <c r="B60" s="5" t="s">
        <v>179</v>
      </c>
      <c r="C60" s="4" t="str">
        <f>HYPERLINK("https://www.ti.com.cn/cn/lit/gpn/INA290","PDF data sheet")</f>
        <v>PDF data sheet</v>
      </c>
      <c r="D60" s="4" t="str">
        <f>HYPERLINK("https://www.ti.com.cn/document-viewer/cn/INA290/datasheet","HTML data sheet")</f>
        <v>HTML data sheet</v>
      </c>
      <c r="E60" s="5" t="s">
        <v>35</v>
      </c>
      <c r="F60" s="5">
        <v>120</v>
      </c>
      <c r="G60" s="5">
        <v>2.7</v>
      </c>
      <c r="H60" s="5" t="s">
        <v>50</v>
      </c>
      <c r="I60" s="5" t="s">
        <v>150</v>
      </c>
      <c r="J60" s="5">
        <v>20</v>
      </c>
      <c r="K60" s="5">
        <v>2.7</v>
      </c>
      <c r="L60" s="5" t="s">
        <v>168</v>
      </c>
      <c r="M60" s="5">
        <v>0.2</v>
      </c>
      <c r="N60" s="5" t="s">
        <v>74</v>
      </c>
      <c r="O60" s="5">
        <v>140</v>
      </c>
      <c r="P60" s="5" t="s">
        <v>152</v>
      </c>
      <c r="Q60" s="5" t="s">
        <v>153</v>
      </c>
      <c r="R60" s="5">
        <v>0.6</v>
      </c>
      <c r="S60" s="5">
        <v>1.05</v>
      </c>
      <c r="T60" s="5" t="s">
        <v>43</v>
      </c>
      <c r="U60" s="5" t="s">
        <v>44</v>
      </c>
      <c r="V60" s="5" t="s">
        <v>45</v>
      </c>
      <c r="W60" s="5" t="s">
        <v>54</v>
      </c>
      <c r="X60" s="5" t="s">
        <v>47</v>
      </c>
    </row>
    <row r="61" ht="30" customHeight="1" spans="1:24">
      <c r="A61" s="4" t="str">
        <f>HYPERLINK("https://www.ti.com.cn/product/cn/INA381-Q1","INA381-Q1")</f>
        <v>INA381-Q1</v>
      </c>
      <c r="B61" s="5" t="s">
        <v>180</v>
      </c>
      <c r="C61" s="4" t="str">
        <f>HYPERLINK("https://www.ti.com.cn/cn/lit/gpn/INA381-Q1","PDF data sheet")</f>
        <v>PDF data sheet</v>
      </c>
      <c r="D61" s="4" t="str">
        <f>HYPERLINK("https://www.ti.com.cn/document-viewer/cn/INA381-Q1/datasheet","HTML data sheet")</f>
        <v>HTML data sheet</v>
      </c>
      <c r="E61" s="5" t="s">
        <v>35</v>
      </c>
      <c r="F61" s="5">
        <v>26</v>
      </c>
      <c r="G61" s="5">
        <v>-0.2</v>
      </c>
      <c r="H61" s="5" t="s">
        <v>36</v>
      </c>
      <c r="I61" s="5" t="s">
        <v>181</v>
      </c>
      <c r="J61" s="5">
        <v>5.5</v>
      </c>
      <c r="K61" s="5">
        <v>2.7</v>
      </c>
      <c r="L61" s="5">
        <v>150</v>
      </c>
      <c r="M61" s="5">
        <v>0.2</v>
      </c>
      <c r="N61" s="5" t="s">
        <v>39</v>
      </c>
      <c r="O61" s="5">
        <v>84</v>
      </c>
      <c r="P61" s="5" t="s">
        <v>41</v>
      </c>
      <c r="Q61" s="5">
        <v>1</v>
      </c>
      <c r="R61" s="5">
        <v>0.5</v>
      </c>
      <c r="S61" s="5">
        <v>0.248</v>
      </c>
      <c r="T61" s="5" t="s">
        <v>43</v>
      </c>
      <c r="U61" s="5" t="s">
        <v>76</v>
      </c>
      <c r="V61" s="5" t="s">
        <v>77</v>
      </c>
      <c r="W61" s="5" t="s">
        <v>46</v>
      </c>
      <c r="X61" s="5" t="s">
        <v>47</v>
      </c>
    </row>
    <row r="62" ht="30" customHeight="1" spans="1:24">
      <c r="A62" s="4" t="str">
        <f>HYPERLINK("https://www.ti.com.cn/product/cn/INA293","INA293")</f>
        <v>INA293</v>
      </c>
      <c r="B62" s="5" t="s">
        <v>182</v>
      </c>
      <c r="C62" s="4" t="str">
        <f>HYPERLINK("https://www.ti.com.cn/cn/lit/gpn/INA293","PDF data sheet")</f>
        <v>PDF data sheet</v>
      </c>
      <c r="D62" s="4" t="str">
        <f>HYPERLINK("https://www.ti.com.cn/document-viewer/cn/INA293/datasheet","HTML data sheet")</f>
        <v>HTML data sheet</v>
      </c>
      <c r="E62" s="5" t="s">
        <v>35</v>
      </c>
      <c r="F62" s="5">
        <v>110</v>
      </c>
      <c r="G62" s="5">
        <v>-4</v>
      </c>
      <c r="H62" s="5" t="s">
        <v>50</v>
      </c>
      <c r="I62" s="5" t="s">
        <v>176</v>
      </c>
      <c r="J62" s="5">
        <v>20</v>
      </c>
      <c r="K62" s="5">
        <v>2.7</v>
      </c>
      <c r="L62" s="5" t="s">
        <v>73</v>
      </c>
      <c r="M62" s="5">
        <v>0.025</v>
      </c>
      <c r="N62" s="5" t="s">
        <v>74</v>
      </c>
      <c r="O62" s="5">
        <v>140</v>
      </c>
      <c r="P62" s="5" t="s">
        <v>75</v>
      </c>
      <c r="Q62" s="5">
        <v>0.15</v>
      </c>
      <c r="R62" s="5">
        <v>2.25</v>
      </c>
      <c r="S62" s="5">
        <v>1.103</v>
      </c>
      <c r="T62" s="5" t="s">
        <v>43</v>
      </c>
      <c r="U62" s="5" t="s">
        <v>110</v>
      </c>
      <c r="V62" s="5" t="s">
        <v>161</v>
      </c>
      <c r="W62" s="5" t="s">
        <v>54</v>
      </c>
      <c r="X62" s="5" t="s">
        <v>47</v>
      </c>
    </row>
    <row r="63" ht="30" customHeight="1" spans="1:24">
      <c r="A63" s="4" t="str">
        <f>HYPERLINK("https://www.ti.com.cn/product/cn/INA253-Q1","INA253-Q1")</f>
        <v>INA253-Q1</v>
      </c>
      <c r="B63" s="5" t="s">
        <v>183</v>
      </c>
      <c r="C63" s="4" t="str">
        <f>HYPERLINK("https://www.ti.com.cn/cn/lit/gpn/INA253-Q1","PDF data sheet")</f>
        <v>PDF data sheet</v>
      </c>
      <c r="D63" s="4" t="str">
        <f>HYPERLINK("https://www.ti.com.cn/document-viewer/cn/INA253-Q1/datasheet","HTML data sheet")</f>
        <v>HTML data sheet</v>
      </c>
      <c r="E63" s="5" t="s">
        <v>82</v>
      </c>
      <c r="F63" s="5">
        <v>80</v>
      </c>
      <c r="G63" s="5">
        <v>-4</v>
      </c>
      <c r="H63" s="5" t="s">
        <v>36</v>
      </c>
      <c r="I63" s="5" t="s">
        <v>83</v>
      </c>
      <c r="J63" s="5">
        <v>5.5</v>
      </c>
      <c r="K63" s="5">
        <v>2.7</v>
      </c>
      <c r="L63" s="5" t="s">
        <v>184</v>
      </c>
      <c r="M63" s="5" t="s">
        <v>185</v>
      </c>
      <c r="N63" s="5" t="s">
        <v>186</v>
      </c>
      <c r="O63" s="5">
        <v>120</v>
      </c>
      <c r="P63" s="5">
        <v>350</v>
      </c>
      <c r="Q63" s="5">
        <v>0.4</v>
      </c>
      <c r="R63" s="5">
        <v>2.6</v>
      </c>
      <c r="S63" s="5">
        <v>1.652</v>
      </c>
      <c r="T63" s="5" t="s">
        <v>43</v>
      </c>
      <c r="U63" s="5" t="s">
        <v>187</v>
      </c>
      <c r="V63" s="5" t="s">
        <v>188</v>
      </c>
      <c r="W63" s="5" t="s">
        <v>46</v>
      </c>
      <c r="X63" s="5" t="s">
        <v>47</v>
      </c>
    </row>
    <row r="64" ht="30" customHeight="1" spans="1:24">
      <c r="A64" s="4" t="str">
        <f>HYPERLINK("https://www.ti.com.cn/product/cn/INA186-Q1","INA186-Q1")</f>
        <v>INA186-Q1</v>
      </c>
      <c r="B64" s="5" t="s">
        <v>189</v>
      </c>
      <c r="C64" s="4" t="str">
        <f>HYPERLINK("https://www.ti.com.cn/cn/lit/gpn/INA186-Q1","PDF data sheet")</f>
        <v>PDF data sheet</v>
      </c>
      <c r="D64" s="4" t="str">
        <f>HYPERLINK("https://www.ti.com.cn/document-viewer/cn/INA186-Q1/datasheet","HTML data sheet")</f>
        <v>HTML data sheet</v>
      </c>
      <c r="E64" s="5" t="s">
        <v>35</v>
      </c>
      <c r="F64" s="5">
        <v>40</v>
      </c>
      <c r="G64" s="5">
        <v>-0.2</v>
      </c>
      <c r="H64" s="5" t="s">
        <v>36</v>
      </c>
      <c r="I64" s="5" t="s">
        <v>115</v>
      </c>
      <c r="J64" s="5">
        <v>5.5</v>
      </c>
      <c r="K64" s="5">
        <v>1.7</v>
      </c>
      <c r="L64" s="5">
        <v>50</v>
      </c>
      <c r="M64" s="5">
        <v>0.05</v>
      </c>
      <c r="N64" s="5" t="s">
        <v>122</v>
      </c>
      <c r="O64" s="5">
        <v>120</v>
      </c>
      <c r="P64" s="5" t="s">
        <v>136</v>
      </c>
      <c r="Q64" s="5">
        <v>1</v>
      </c>
      <c r="R64" s="5">
        <v>0.09</v>
      </c>
      <c r="S64" s="5">
        <v>0.502</v>
      </c>
      <c r="T64" s="5" t="s">
        <v>43</v>
      </c>
      <c r="U64" s="5" t="s">
        <v>190</v>
      </c>
      <c r="V64" s="5" t="s">
        <v>191</v>
      </c>
      <c r="W64" s="5" t="s">
        <v>46</v>
      </c>
      <c r="X64" s="5" t="s">
        <v>47</v>
      </c>
    </row>
    <row r="65" ht="30" customHeight="1" spans="1:24">
      <c r="A65" s="4" t="str">
        <f>HYPERLINK("https://www.ti.com.cn/product/cn/INA190-Q1","INA190-Q1")</f>
        <v>INA190-Q1</v>
      </c>
      <c r="B65" s="5" t="s">
        <v>192</v>
      </c>
      <c r="C65" s="4" t="str">
        <f>HYPERLINK("https://www.ti.com.cn/cn/lit/gpn/INA190-Q1","PDF data sheet")</f>
        <v>PDF data sheet</v>
      </c>
      <c r="D65" s="4" t="str">
        <f>HYPERLINK("https://www.ti.com.cn/document-viewer/cn/INA190-Q1/datasheet","HTML data sheet")</f>
        <v>HTML data sheet</v>
      </c>
      <c r="E65" s="5" t="s">
        <v>35</v>
      </c>
      <c r="F65" s="5">
        <v>40</v>
      </c>
      <c r="G65" s="5">
        <v>-0.2</v>
      </c>
      <c r="H65" s="5" t="s">
        <v>36</v>
      </c>
      <c r="I65" s="5" t="s">
        <v>113</v>
      </c>
      <c r="J65" s="5">
        <v>5.5</v>
      </c>
      <c r="K65" s="5">
        <v>1.7</v>
      </c>
      <c r="L65" s="5">
        <v>15</v>
      </c>
      <c r="M65" s="5">
        <v>0.01</v>
      </c>
      <c r="N65" s="5" t="s">
        <v>122</v>
      </c>
      <c r="O65" s="5">
        <v>132</v>
      </c>
      <c r="P65" s="5" t="s">
        <v>136</v>
      </c>
      <c r="Q65" s="5" t="s">
        <v>124</v>
      </c>
      <c r="R65" s="5">
        <v>0.09</v>
      </c>
      <c r="S65" s="5">
        <v>0.73</v>
      </c>
      <c r="T65" s="5" t="s">
        <v>43</v>
      </c>
      <c r="U65" s="5" t="s">
        <v>190</v>
      </c>
      <c r="V65" s="5" t="s">
        <v>193</v>
      </c>
      <c r="W65" s="5" t="s">
        <v>46</v>
      </c>
      <c r="X65" s="5" t="s">
        <v>47</v>
      </c>
    </row>
    <row r="66" ht="30" customHeight="1" spans="1:24">
      <c r="A66" s="4" t="str">
        <f>HYPERLINK("https://www.ti.com.cn/product/cn/INA303-Q1","INA303-Q1")</f>
        <v>INA303-Q1</v>
      </c>
      <c r="B66" s="5" t="s">
        <v>194</v>
      </c>
      <c r="C66" s="4" t="str">
        <f>HYPERLINK("https://www.ti.com.cn/cn/lit/gpn/INA303-Q1","PDF data sheet")</f>
        <v>PDF data sheet</v>
      </c>
      <c r="D66" s="4" t="str">
        <f>HYPERLINK("https://www.ti.com.cn/document-viewer/cn/INA303-Q1/datasheet","HTML data sheet")</f>
        <v>HTML data sheet</v>
      </c>
      <c r="E66" s="5" t="s">
        <v>35</v>
      </c>
      <c r="F66" s="5">
        <v>36</v>
      </c>
      <c r="G66" s="5">
        <v>0</v>
      </c>
      <c r="H66" s="5" t="s">
        <v>36</v>
      </c>
      <c r="I66" s="5" t="s">
        <v>195</v>
      </c>
      <c r="J66" s="5">
        <v>5.5</v>
      </c>
      <c r="K66" s="5">
        <v>2.7</v>
      </c>
      <c r="L66" s="5" t="s">
        <v>196</v>
      </c>
      <c r="M66" s="5">
        <v>0.1</v>
      </c>
      <c r="N66" s="5" t="s">
        <v>197</v>
      </c>
      <c r="O66" s="5">
        <v>100</v>
      </c>
      <c r="P66" s="5" t="s">
        <v>198</v>
      </c>
      <c r="Q66" s="5" t="s">
        <v>199</v>
      </c>
      <c r="R66" s="5">
        <v>1.1</v>
      </c>
      <c r="S66" s="5">
        <v>1.628</v>
      </c>
      <c r="T66" s="5" t="s">
        <v>43</v>
      </c>
      <c r="U66" s="5" t="s">
        <v>200</v>
      </c>
      <c r="V66" s="5" t="s">
        <v>188</v>
      </c>
      <c r="W66" s="5" t="s">
        <v>46</v>
      </c>
      <c r="X66" s="5" t="s">
        <v>47</v>
      </c>
    </row>
    <row r="67" ht="30" customHeight="1" spans="1:24">
      <c r="A67" s="4" t="str">
        <f>HYPERLINK("https://www.ti.com.cn/product/cn/INA302-Q1","INA302-Q1")</f>
        <v>INA302-Q1</v>
      </c>
      <c r="B67" s="5" t="s">
        <v>201</v>
      </c>
      <c r="C67" s="4" t="str">
        <f>HYPERLINK("https://www.ti.com.cn/cn/lit/gpn/INA302-Q1","PDF data sheet")</f>
        <v>PDF data sheet</v>
      </c>
      <c r="D67" s="4" t="str">
        <f>HYPERLINK("https://www.ti.com.cn/document-viewer/cn/INA302-Q1/datasheet","HTML data sheet")</f>
        <v>HTML data sheet</v>
      </c>
      <c r="E67" s="5" t="s">
        <v>35</v>
      </c>
      <c r="F67" s="5">
        <v>36</v>
      </c>
      <c r="G67" s="5">
        <v>0</v>
      </c>
      <c r="H67" s="5" t="s">
        <v>36</v>
      </c>
      <c r="I67" s="5" t="s">
        <v>195</v>
      </c>
      <c r="J67" s="5">
        <v>5.5</v>
      </c>
      <c r="K67" s="5">
        <v>2.7</v>
      </c>
      <c r="L67" s="5" t="s">
        <v>196</v>
      </c>
      <c r="M67" s="5">
        <v>0.1</v>
      </c>
      <c r="N67" s="5" t="s">
        <v>197</v>
      </c>
      <c r="O67" s="5">
        <v>100</v>
      </c>
      <c r="P67" s="5" t="s">
        <v>198</v>
      </c>
      <c r="Q67" s="5" t="s">
        <v>199</v>
      </c>
      <c r="R67" s="5">
        <v>1.1</v>
      </c>
      <c r="S67" s="5">
        <v>1.628</v>
      </c>
      <c r="T67" s="5" t="s">
        <v>43</v>
      </c>
      <c r="U67" s="5" t="s">
        <v>200</v>
      </c>
      <c r="V67" s="5" t="s">
        <v>188</v>
      </c>
      <c r="W67" s="5" t="s">
        <v>46</v>
      </c>
      <c r="X67" s="5" t="s">
        <v>47</v>
      </c>
    </row>
    <row r="68" ht="30" customHeight="1" spans="1:24">
      <c r="A68" s="4" t="str">
        <f>HYPERLINK("https://www.ti.com.cn/product/cn/INA186","INA186")</f>
        <v>INA186</v>
      </c>
      <c r="B68" s="5" t="s">
        <v>202</v>
      </c>
      <c r="C68" s="4" t="str">
        <f>HYPERLINK("https://www.ti.com.cn/cn/lit/gpn/INA186","PDF data sheet")</f>
        <v>PDF data sheet</v>
      </c>
      <c r="D68" s="4" t="str">
        <f>HYPERLINK("https://www.ti.com.cn/document-viewer/cn/INA186/datasheet","HTML data sheet")</f>
        <v>HTML data sheet</v>
      </c>
      <c r="E68" s="5" t="s">
        <v>35</v>
      </c>
      <c r="F68" s="5">
        <v>40</v>
      </c>
      <c r="G68" s="5">
        <v>-0.2</v>
      </c>
      <c r="H68" s="5" t="s">
        <v>50</v>
      </c>
      <c r="I68" s="5" t="s">
        <v>115</v>
      </c>
      <c r="J68" s="5">
        <v>5.5</v>
      </c>
      <c r="K68" s="5">
        <v>1.7</v>
      </c>
      <c r="L68" s="5">
        <v>50</v>
      </c>
      <c r="M68" s="5">
        <v>0.05</v>
      </c>
      <c r="N68" s="5" t="s">
        <v>122</v>
      </c>
      <c r="O68" s="5">
        <v>120</v>
      </c>
      <c r="P68" s="5" t="s">
        <v>136</v>
      </c>
      <c r="Q68" s="5">
        <v>1</v>
      </c>
      <c r="R68" s="5">
        <v>0.09</v>
      </c>
      <c r="S68" s="5">
        <v>0.372</v>
      </c>
      <c r="T68" s="5" t="s">
        <v>43</v>
      </c>
      <c r="U68" s="5" t="s">
        <v>203</v>
      </c>
      <c r="V68" s="5" t="s">
        <v>204</v>
      </c>
      <c r="W68" s="5" t="s">
        <v>54</v>
      </c>
      <c r="X68" s="5" t="s">
        <v>47</v>
      </c>
    </row>
    <row r="69" ht="30" customHeight="1" spans="1:24">
      <c r="A69" s="4" t="str">
        <f>HYPERLINK("https://www.ti.com.cn/product/cn/INA191","INA191")</f>
        <v>INA191</v>
      </c>
      <c r="B69" s="5" t="s">
        <v>205</v>
      </c>
      <c r="C69" s="4" t="str">
        <f>HYPERLINK("https://www.ti.com.cn/cn/lit/gpn/INA191","PDF data sheet")</f>
        <v>PDF data sheet</v>
      </c>
      <c r="D69" s="4" t="str">
        <f>HYPERLINK("https://www.ti.com.cn/document-viewer/cn/INA191/datasheet","HTML data sheet")</f>
        <v>HTML data sheet</v>
      </c>
      <c r="E69" s="5" t="s">
        <v>35</v>
      </c>
      <c r="F69" s="5">
        <v>40</v>
      </c>
      <c r="G69" s="5">
        <v>-0.2</v>
      </c>
      <c r="H69" s="5" t="s">
        <v>50</v>
      </c>
      <c r="I69" s="5" t="s">
        <v>206</v>
      </c>
      <c r="J69" s="5">
        <v>5.5</v>
      </c>
      <c r="K69" s="5">
        <v>1.7</v>
      </c>
      <c r="L69" s="5">
        <v>12</v>
      </c>
      <c r="M69" s="5">
        <v>0.01</v>
      </c>
      <c r="N69" s="5" t="s">
        <v>122</v>
      </c>
      <c r="O69" s="5">
        <v>132</v>
      </c>
      <c r="P69" s="5" t="s">
        <v>136</v>
      </c>
      <c r="Q69" s="5" t="s">
        <v>207</v>
      </c>
      <c r="R69" s="5">
        <v>0.085</v>
      </c>
      <c r="S69" s="5">
        <v>0.8</v>
      </c>
      <c r="T69" s="5" t="s">
        <v>43</v>
      </c>
      <c r="U69" s="5" t="s">
        <v>208</v>
      </c>
      <c r="V69" s="5" t="s">
        <v>133</v>
      </c>
      <c r="W69" s="5" t="s">
        <v>54</v>
      </c>
      <c r="X69" s="5" t="s">
        <v>47</v>
      </c>
    </row>
    <row r="70" ht="30" customHeight="1" spans="1:24">
      <c r="A70" s="4" t="str">
        <f>HYPERLINK("https://www.ti.com.cn/product/cn/INA181-Q1","INA181-Q1")</f>
        <v>INA181-Q1</v>
      </c>
      <c r="B70" s="5" t="s">
        <v>209</v>
      </c>
      <c r="C70" s="4" t="str">
        <f>HYPERLINK("https://www.ti.com.cn/cn/lit/gpn/INA181-Q1","PDF data sheet")</f>
        <v>PDF data sheet</v>
      </c>
      <c r="D70" s="4" t="str">
        <f>HYPERLINK("https://www.ti.com.cn/document-viewer/cn/INA181-Q1/datasheet","HTML data sheet")</f>
        <v>HTML data sheet</v>
      </c>
      <c r="E70" s="5" t="s">
        <v>35</v>
      </c>
      <c r="F70" s="5">
        <v>26</v>
      </c>
      <c r="G70" s="5">
        <v>-0.2</v>
      </c>
      <c r="H70" s="5" t="s">
        <v>36</v>
      </c>
      <c r="I70" s="5" t="s">
        <v>210</v>
      </c>
      <c r="J70" s="5">
        <v>5.5</v>
      </c>
      <c r="K70" s="5">
        <v>2.7</v>
      </c>
      <c r="L70" s="5">
        <v>150</v>
      </c>
      <c r="M70" s="5">
        <v>0.2</v>
      </c>
      <c r="N70" s="5" t="s">
        <v>39</v>
      </c>
      <c r="O70" s="5">
        <v>84</v>
      </c>
      <c r="P70" s="5" t="s">
        <v>41</v>
      </c>
      <c r="Q70" s="5" t="s">
        <v>211</v>
      </c>
      <c r="R70" s="5">
        <v>0.3</v>
      </c>
      <c r="S70" s="5">
        <v>0.163</v>
      </c>
      <c r="T70" s="5" t="s">
        <v>43</v>
      </c>
      <c r="U70" s="5" t="s">
        <v>190</v>
      </c>
      <c r="V70" s="5" t="s">
        <v>212</v>
      </c>
      <c r="W70" s="5" t="s">
        <v>46</v>
      </c>
      <c r="X70" s="5" t="s">
        <v>47</v>
      </c>
    </row>
    <row r="71" ht="30" customHeight="1" spans="1:24">
      <c r="A71" s="4" t="str">
        <f>HYPERLINK("https://www.ti.com.cn/product/cn/INA185","INA185")</f>
        <v>INA185</v>
      </c>
      <c r="B71" s="5" t="s">
        <v>213</v>
      </c>
      <c r="C71" s="4" t="str">
        <f>HYPERLINK("https://www.ti.com.cn/cn/lit/gpn/INA185","PDF data sheet")</f>
        <v>PDF data sheet</v>
      </c>
      <c r="D71" s="4" t="str">
        <f>HYPERLINK("https://www.ti.com.cn/document-viewer/cn/INA185/datasheet","HTML data sheet")</f>
        <v>HTML data sheet</v>
      </c>
      <c r="E71" s="5" t="s">
        <v>35</v>
      </c>
      <c r="F71" s="5">
        <v>26</v>
      </c>
      <c r="G71" s="5">
        <v>-0.2</v>
      </c>
      <c r="H71" s="5" t="s">
        <v>50</v>
      </c>
      <c r="I71" s="5" t="s">
        <v>37</v>
      </c>
      <c r="J71" s="5">
        <v>5.5</v>
      </c>
      <c r="K71" s="5">
        <v>2.7</v>
      </c>
      <c r="L71" s="5" t="s">
        <v>38</v>
      </c>
      <c r="M71" s="5">
        <v>0.2</v>
      </c>
      <c r="N71" s="5" t="s">
        <v>74</v>
      </c>
      <c r="O71" s="5" t="s">
        <v>40</v>
      </c>
      <c r="P71" s="5" t="s">
        <v>214</v>
      </c>
      <c r="Q71" s="5" t="s">
        <v>42</v>
      </c>
      <c r="R71" s="5">
        <v>0.3</v>
      </c>
      <c r="S71" s="5">
        <v>0.3</v>
      </c>
      <c r="T71" s="5" t="s">
        <v>43</v>
      </c>
      <c r="U71" s="5" t="s">
        <v>215</v>
      </c>
      <c r="V71" s="5" t="s">
        <v>216</v>
      </c>
      <c r="W71" s="5" t="s">
        <v>54</v>
      </c>
      <c r="X71" s="5" t="s">
        <v>47</v>
      </c>
    </row>
    <row r="72" ht="30" customHeight="1" spans="1:24">
      <c r="A72" s="4" t="str">
        <f>HYPERLINK("https://www.ti.com.cn/product/cn/INA180-Q1","INA180-Q1")</f>
        <v>INA180-Q1</v>
      </c>
      <c r="B72" s="5" t="s">
        <v>217</v>
      </c>
      <c r="C72" s="4" t="str">
        <f>HYPERLINK("https://www.ti.com.cn/cn/lit/gpn/INA180-Q1","PDF data sheet")</f>
        <v>PDF data sheet</v>
      </c>
      <c r="D72" s="4" t="str">
        <f>HYPERLINK("https://www.ti.com.cn/document-viewer/cn/INA180-Q1/datasheet","HTML data sheet")</f>
        <v>HTML data sheet</v>
      </c>
      <c r="E72" s="5" t="s">
        <v>35</v>
      </c>
      <c r="F72" s="5">
        <v>26</v>
      </c>
      <c r="G72" s="5">
        <v>-0.2</v>
      </c>
      <c r="H72" s="5" t="s">
        <v>36</v>
      </c>
      <c r="I72" s="5" t="s">
        <v>218</v>
      </c>
      <c r="J72" s="5">
        <v>5.5</v>
      </c>
      <c r="K72" s="5">
        <v>2.7</v>
      </c>
      <c r="L72" s="5">
        <v>150</v>
      </c>
      <c r="M72" s="5">
        <v>0.2</v>
      </c>
      <c r="N72" s="5" t="s">
        <v>39</v>
      </c>
      <c r="O72" s="5">
        <v>84</v>
      </c>
      <c r="P72" s="5" t="s">
        <v>41</v>
      </c>
      <c r="Q72" s="5">
        <v>0.8</v>
      </c>
      <c r="R72" s="5">
        <v>0.3</v>
      </c>
      <c r="S72" s="5">
        <v>0.13</v>
      </c>
      <c r="T72" s="5" t="s">
        <v>43</v>
      </c>
      <c r="U72" s="5" t="s">
        <v>110</v>
      </c>
      <c r="V72" s="5" t="s">
        <v>161</v>
      </c>
      <c r="W72" s="5" t="s">
        <v>46</v>
      </c>
      <c r="X72" s="5" t="s">
        <v>47</v>
      </c>
    </row>
    <row r="73" ht="30" customHeight="1" spans="1:24">
      <c r="A73" s="4" t="str">
        <f>HYPERLINK("https://www.ti.com.cn/product/cn/INA901-SP","INA901-SP")</f>
        <v>INA901-SP</v>
      </c>
      <c r="B73" s="5" t="s">
        <v>219</v>
      </c>
      <c r="C73" s="4" t="str">
        <f>HYPERLINK("https://www.ti.com.cn/cn/lit/gpn/INA901-SP","PDF data sheet")</f>
        <v>PDF data sheet</v>
      </c>
      <c r="D73" s="4" t="str">
        <f>HYPERLINK("https://www.ti.com.cn/document-viewer/cn/INA901-SP/datasheet","HTML data sheet")</f>
        <v>HTML data sheet</v>
      </c>
      <c r="E73" s="5" t="s">
        <v>35</v>
      </c>
      <c r="F73" s="5">
        <v>65</v>
      </c>
      <c r="G73" s="5">
        <v>-15</v>
      </c>
      <c r="H73" s="5" t="s">
        <v>220</v>
      </c>
      <c r="I73" s="5" t="s">
        <v>218</v>
      </c>
      <c r="J73" s="5">
        <v>16</v>
      </c>
      <c r="K73" s="5">
        <v>2.7</v>
      </c>
      <c r="L73" s="5">
        <v>2500</v>
      </c>
      <c r="M73" s="5">
        <v>2.5</v>
      </c>
      <c r="N73" s="5">
        <v>20</v>
      </c>
      <c r="O73" s="5">
        <v>100</v>
      </c>
      <c r="P73" s="5">
        <v>130</v>
      </c>
      <c r="Q73" s="5">
        <v>1.5</v>
      </c>
      <c r="R73" s="5">
        <v>0.9</v>
      </c>
      <c r="S73" s="5">
        <v>966</v>
      </c>
      <c r="T73" s="5" t="s">
        <v>221</v>
      </c>
      <c r="U73" s="5" t="s">
        <v>222</v>
      </c>
      <c r="V73" s="5" t="s">
        <v>223</v>
      </c>
      <c r="W73" s="5" t="s">
        <v>54</v>
      </c>
      <c r="X73" s="5" t="s">
        <v>47</v>
      </c>
    </row>
    <row r="74" ht="30" customHeight="1" spans="1:24">
      <c r="A74" s="4" t="str">
        <f>HYPERLINK("https://www.ti.com.cn/product/cn/INA240-SEP","INA240-SEP")</f>
        <v>INA240-SEP</v>
      </c>
      <c r="B74" s="5" t="s">
        <v>224</v>
      </c>
      <c r="C74" s="4" t="str">
        <f>HYPERLINK("https://www.ti.com.cn/cn/lit/gpn/INA240-SEP","PDF data sheet")</f>
        <v>PDF data sheet</v>
      </c>
      <c r="D74" s="4" t="str">
        <f>HYPERLINK("https://www.ti.com.cn/document-viewer/cn/INA240-SEP/datasheet","HTML data sheet")</f>
        <v>HTML data sheet</v>
      </c>
      <c r="E74" s="5" t="s">
        <v>35</v>
      </c>
      <c r="F74" s="5">
        <v>80</v>
      </c>
      <c r="G74" s="5">
        <v>-4</v>
      </c>
      <c r="H74" s="5" t="s">
        <v>220</v>
      </c>
      <c r="I74" s="5" t="s">
        <v>117</v>
      </c>
      <c r="J74" s="5">
        <v>5.5</v>
      </c>
      <c r="K74" s="5">
        <v>2.7</v>
      </c>
      <c r="L74" s="5">
        <v>25</v>
      </c>
      <c r="M74" s="5">
        <v>0.05</v>
      </c>
      <c r="N74" s="5">
        <v>20</v>
      </c>
      <c r="O74" s="5">
        <v>120</v>
      </c>
      <c r="P74" s="5">
        <v>400</v>
      </c>
      <c r="Q74" s="5">
        <v>0.2</v>
      </c>
      <c r="R74" s="5">
        <v>2.6</v>
      </c>
      <c r="S74" s="5">
        <v>242.352</v>
      </c>
      <c r="T74" s="5" t="s">
        <v>221</v>
      </c>
      <c r="U74" s="5" t="s">
        <v>225</v>
      </c>
      <c r="V74" s="5" t="s">
        <v>188</v>
      </c>
      <c r="W74" s="5" t="s">
        <v>54</v>
      </c>
      <c r="X74" s="5" t="s">
        <v>47</v>
      </c>
    </row>
    <row r="75" ht="30" customHeight="1" spans="1:24">
      <c r="A75" s="4" t="str">
        <f>HYPERLINK("https://www.ti.com.cn/product/cn/INA253","INA253")</f>
        <v>INA253</v>
      </c>
      <c r="B75" s="5" t="s">
        <v>226</v>
      </c>
      <c r="C75" s="4" t="str">
        <f>HYPERLINK("https://www.ti.com.cn/cn/lit/gpn/INA253","PDF data sheet")</f>
        <v>PDF data sheet</v>
      </c>
      <c r="D75" s="4" t="str">
        <f>HYPERLINK("https://www.ti.com.cn/document-viewer/cn/INA253/datasheet","HTML data sheet")</f>
        <v>HTML data sheet</v>
      </c>
      <c r="E75" s="5" t="s">
        <v>82</v>
      </c>
      <c r="F75" s="5">
        <v>80</v>
      </c>
      <c r="G75" s="5">
        <v>-4</v>
      </c>
      <c r="H75" s="5" t="s">
        <v>50</v>
      </c>
      <c r="I75" s="5" t="s">
        <v>83</v>
      </c>
      <c r="J75" s="5">
        <v>5.5</v>
      </c>
      <c r="K75" s="5">
        <v>2.7</v>
      </c>
      <c r="L75" s="5" t="s">
        <v>184</v>
      </c>
      <c r="M75" s="5" t="s">
        <v>185</v>
      </c>
      <c r="N75" s="5" t="s">
        <v>186</v>
      </c>
      <c r="O75" s="5">
        <v>120</v>
      </c>
      <c r="P75" s="5">
        <v>350</v>
      </c>
      <c r="Q75" s="5">
        <v>0.4</v>
      </c>
      <c r="R75" s="5">
        <v>2.6</v>
      </c>
      <c r="S75" s="5">
        <v>1.4</v>
      </c>
      <c r="T75" s="5" t="s">
        <v>43</v>
      </c>
      <c r="U75" s="5" t="s">
        <v>187</v>
      </c>
      <c r="V75" s="5" t="s">
        <v>188</v>
      </c>
      <c r="W75" s="5" t="s">
        <v>54</v>
      </c>
      <c r="X75" s="5" t="s">
        <v>47</v>
      </c>
    </row>
    <row r="76" ht="30" customHeight="1" spans="1:24">
      <c r="A76" s="4" t="str">
        <f>HYPERLINK("https://www.ti.com.cn/product/cn/INA190","INA190")</f>
        <v>INA190</v>
      </c>
      <c r="B76" s="5" t="s">
        <v>227</v>
      </c>
      <c r="C76" s="4" t="str">
        <f>HYPERLINK("https://www.ti.com.cn/cn/lit/gpn/INA190","PDF data sheet")</f>
        <v>PDF data sheet</v>
      </c>
      <c r="D76" s="4" t="str">
        <f>HYPERLINK("https://www.ti.com.cn/document-viewer/cn/INA190/datasheet","HTML data sheet")</f>
        <v>HTML data sheet</v>
      </c>
      <c r="E76" s="5" t="s">
        <v>35</v>
      </c>
      <c r="F76" s="5">
        <v>40</v>
      </c>
      <c r="G76" s="5">
        <v>-0.2</v>
      </c>
      <c r="H76" s="5" t="s">
        <v>50</v>
      </c>
      <c r="I76" s="5" t="s">
        <v>113</v>
      </c>
      <c r="J76" s="5">
        <v>5.5</v>
      </c>
      <c r="K76" s="5">
        <v>1.7</v>
      </c>
      <c r="L76" s="5">
        <v>15</v>
      </c>
      <c r="M76" s="5">
        <v>0.01</v>
      </c>
      <c r="N76" s="5" t="s">
        <v>122</v>
      </c>
      <c r="O76" s="5">
        <v>132</v>
      </c>
      <c r="P76" s="5" t="s">
        <v>136</v>
      </c>
      <c r="Q76" s="5" t="s">
        <v>124</v>
      </c>
      <c r="R76" s="5">
        <v>0.09</v>
      </c>
      <c r="S76" s="5">
        <v>0.67</v>
      </c>
      <c r="T76" s="5" t="s">
        <v>43</v>
      </c>
      <c r="U76" s="5" t="s">
        <v>228</v>
      </c>
      <c r="V76" s="5" t="s">
        <v>229</v>
      </c>
      <c r="W76" s="5" t="s">
        <v>54</v>
      </c>
      <c r="X76" s="5" t="s">
        <v>47</v>
      </c>
    </row>
    <row r="77" ht="30" customHeight="1" spans="1:24">
      <c r="A77" s="4" t="str">
        <f>HYPERLINK("https://www.ti.com.cn/product/cn/INA4181-Q1","INA4181-Q1")</f>
        <v>INA4181-Q1</v>
      </c>
      <c r="B77" s="5" t="s">
        <v>230</v>
      </c>
      <c r="C77" s="4" t="str">
        <f>HYPERLINK("https://www.ti.com.cn/cn/lit/gpn/INA4181-Q1","PDF data sheet")</f>
        <v>PDF data sheet</v>
      </c>
      <c r="D77" s="4" t="str">
        <f>HYPERLINK("https://www.ti.com.cn/document-viewer/cn/INA4181-Q1/datasheet","HTML data sheet")</f>
        <v>HTML data sheet</v>
      </c>
      <c r="E77" s="5" t="s">
        <v>35</v>
      </c>
      <c r="F77" s="5">
        <v>26</v>
      </c>
      <c r="G77" s="5">
        <v>-0.2</v>
      </c>
      <c r="H77" s="5" t="s">
        <v>36</v>
      </c>
      <c r="I77" s="5" t="s">
        <v>231</v>
      </c>
      <c r="J77" s="5">
        <v>5.5</v>
      </c>
      <c r="K77" s="5">
        <v>2.7</v>
      </c>
      <c r="L77" s="5">
        <v>150</v>
      </c>
      <c r="M77" s="5">
        <v>0.2</v>
      </c>
      <c r="N77" s="5" t="s">
        <v>39</v>
      </c>
      <c r="O77" s="5">
        <v>84</v>
      </c>
      <c r="P77" s="5" t="s">
        <v>41</v>
      </c>
      <c r="Q77" s="5">
        <v>0.8</v>
      </c>
      <c r="R77" s="5">
        <v>1</v>
      </c>
      <c r="S77" s="5">
        <v>0.474</v>
      </c>
      <c r="T77" s="5" t="s">
        <v>43</v>
      </c>
      <c r="U77" s="5" t="s">
        <v>187</v>
      </c>
      <c r="V77" s="5" t="s">
        <v>188</v>
      </c>
      <c r="W77" s="5" t="s">
        <v>46</v>
      </c>
      <c r="X77" s="5" t="s">
        <v>47</v>
      </c>
    </row>
    <row r="78" ht="30" customHeight="1" spans="1:24">
      <c r="A78" s="4" t="str">
        <f>HYPERLINK("https://www.ti.com.cn/product/cn/INA4180-Q1","INA4180-Q1")</f>
        <v>INA4180-Q1</v>
      </c>
      <c r="B78" s="5" t="s">
        <v>232</v>
      </c>
      <c r="C78" s="4" t="str">
        <f>HYPERLINK("https://www.ti.com.cn/cn/lit/gpn/INA4180-Q1","PDF data sheet")</f>
        <v>PDF data sheet</v>
      </c>
      <c r="D78" s="4" t="str">
        <f>HYPERLINK("https://www.ti.com.cn/document-viewer/cn/INA4180-Q1/datasheet","HTML data sheet")</f>
        <v>HTML data sheet</v>
      </c>
      <c r="E78" s="5" t="s">
        <v>35</v>
      </c>
      <c r="F78" s="5">
        <v>26</v>
      </c>
      <c r="G78" s="5">
        <v>-0.2</v>
      </c>
      <c r="H78" s="5" t="s">
        <v>36</v>
      </c>
      <c r="I78" s="5" t="s">
        <v>233</v>
      </c>
      <c r="J78" s="5">
        <v>5.5</v>
      </c>
      <c r="K78" s="5">
        <v>2.7</v>
      </c>
      <c r="L78" s="5">
        <v>150</v>
      </c>
      <c r="M78" s="5">
        <v>0.2</v>
      </c>
      <c r="N78" s="5" t="s">
        <v>39</v>
      </c>
      <c r="O78" s="5">
        <v>84</v>
      </c>
      <c r="P78" s="5" t="s">
        <v>41</v>
      </c>
      <c r="Q78" s="5">
        <v>0.8</v>
      </c>
      <c r="R78" s="5">
        <v>1</v>
      </c>
      <c r="S78" s="5">
        <v>0.388</v>
      </c>
      <c r="T78" s="5" t="s">
        <v>43</v>
      </c>
      <c r="U78" s="5" t="s">
        <v>200</v>
      </c>
      <c r="V78" s="5" t="s">
        <v>188</v>
      </c>
      <c r="W78" s="5" t="s">
        <v>46</v>
      </c>
      <c r="X78" s="5" t="s">
        <v>47</v>
      </c>
    </row>
    <row r="79" ht="30" customHeight="1" spans="1:24">
      <c r="A79" s="4" t="str">
        <f>HYPERLINK("https://www.ti.com.cn/product/cn/INA2180-Q1","INA2180-Q1")</f>
        <v>INA2180-Q1</v>
      </c>
      <c r="B79" s="5" t="s">
        <v>234</v>
      </c>
      <c r="C79" s="4" t="str">
        <f>HYPERLINK("https://www.ti.com.cn/cn/lit/gpn/INA2180-Q1","PDF data sheet")</f>
        <v>PDF data sheet</v>
      </c>
      <c r="D79" s="4" t="str">
        <f>HYPERLINK("https://www.ti.com.cn/document-viewer/cn/INA2180-Q1/datasheet","HTML data sheet")</f>
        <v>HTML data sheet</v>
      </c>
      <c r="E79" s="5" t="s">
        <v>35</v>
      </c>
      <c r="F79" s="5">
        <v>26</v>
      </c>
      <c r="G79" s="5">
        <v>-0.2</v>
      </c>
      <c r="H79" s="5" t="s">
        <v>36</v>
      </c>
      <c r="I79" s="5" t="s">
        <v>235</v>
      </c>
      <c r="J79" s="5">
        <v>5.5</v>
      </c>
      <c r="K79" s="5">
        <v>2.7</v>
      </c>
      <c r="L79" s="5">
        <v>150</v>
      </c>
      <c r="M79" s="5">
        <v>0.2</v>
      </c>
      <c r="N79" s="5" t="s">
        <v>39</v>
      </c>
      <c r="O79" s="5">
        <v>84</v>
      </c>
      <c r="P79" s="5" t="s">
        <v>41</v>
      </c>
      <c r="Q79" s="5">
        <v>0.8</v>
      </c>
      <c r="R79" s="5">
        <v>0.5</v>
      </c>
      <c r="S79" s="5">
        <v>0.215</v>
      </c>
      <c r="T79" s="5" t="s">
        <v>43</v>
      </c>
      <c r="U79" s="5" t="s">
        <v>76</v>
      </c>
      <c r="V79" s="5" t="s">
        <v>77</v>
      </c>
      <c r="W79" s="5" t="s">
        <v>46</v>
      </c>
      <c r="X79" s="5" t="s">
        <v>47</v>
      </c>
    </row>
    <row r="80" ht="30" customHeight="1" spans="1:24">
      <c r="A80" s="4" t="str">
        <f>HYPERLINK("https://www.ti.com.cn/product/cn/INA2181-Q1","INA2181-Q1")</f>
        <v>INA2181-Q1</v>
      </c>
      <c r="B80" s="5" t="s">
        <v>236</v>
      </c>
      <c r="C80" s="4" t="str">
        <f>HYPERLINK("https://www.ti.com.cn/cn/lit/gpn/INA2181-Q1","PDF data sheet")</f>
        <v>PDF data sheet</v>
      </c>
      <c r="D80" s="4" t="str">
        <f>HYPERLINK("https://www.ti.com.cn/document-viewer/cn/INA2181-Q1/datasheet","HTML data sheet")</f>
        <v>HTML data sheet</v>
      </c>
      <c r="E80" s="5" t="s">
        <v>35</v>
      </c>
      <c r="F80" s="5">
        <v>26</v>
      </c>
      <c r="G80" s="5">
        <v>-0.2</v>
      </c>
      <c r="H80" s="5" t="s">
        <v>36</v>
      </c>
      <c r="I80" s="5" t="s">
        <v>237</v>
      </c>
      <c r="J80" s="5">
        <v>5.5</v>
      </c>
      <c r="K80" s="5">
        <v>2.7</v>
      </c>
      <c r="L80" s="5">
        <v>150</v>
      </c>
      <c r="M80" s="5">
        <v>0.2</v>
      </c>
      <c r="N80" s="5" t="s">
        <v>39</v>
      </c>
      <c r="O80" s="5">
        <v>84</v>
      </c>
      <c r="P80" s="5" t="s">
        <v>41</v>
      </c>
      <c r="Q80" s="5">
        <v>0.8</v>
      </c>
      <c r="R80" s="5">
        <v>0.5</v>
      </c>
      <c r="S80" s="5">
        <v>0.277</v>
      </c>
      <c r="T80" s="5" t="s">
        <v>43</v>
      </c>
      <c r="U80" s="5" t="s">
        <v>76</v>
      </c>
      <c r="V80" s="5" t="s">
        <v>77</v>
      </c>
      <c r="W80" s="5" t="s">
        <v>46</v>
      </c>
      <c r="X80" s="5" t="s">
        <v>47</v>
      </c>
    </row>
    <row r="81" ht="30" customHeight="1" spans="1:24">
      <c r="A81" s="4" t="str">
        <f>HYPERLINK("https://www.ti.com.cn/product/cn/INA4181","INA4181")</f>
        <v>INA4181</v>
      </c>
      <c r="B81" s="5" t="s">
        <v>238</v>
      </c>
      <c r="C81" s="4" t="str">
        <f>HYPERLINK("https://www.ti.com.cn/cn/lit/gpn/INA4181","PDF data sheet")</f>
        <v>PDF data sheet</v>
      </c>
      <c r="D81" s="4" t="str">
        <f>HYPERLINK("https://www.ti.com.cn/document-viewer/cn/INA4181/datasheet","HTML data sheet")</f>
        <v>HTML data sheet</v>
      </c>
      <c r="E81" s="5" t="s">
        <v>35</v>
      </c>
      <c r="F81" s="5">
        <v>26</v>
      </c>
      <c r="G81" s="5">
        <v>-0.2</v>
      </c>
      <c r="H81" s="5" t="s">
        <v>50</v>
      </c>
      <c r="I81" s="5" t="s">
        <v>231</v>
      </c>
      <c r="J81" s="5">
        <v>5.5</v>
      </c>
      <c r="K81" s="5">
        <v>2.7</v>
      </c>
      <c r="L81" s="5">
        <v>150</v>
      </c>
      <c r="M81" s="5">
        <v>0.2</v>
      </c>
      <c r="N81" s="5" t="s">
        <v>39</v>
      </c>
      <c r="O81" s="5">
        <v>84</v>
      </c>
      <c r="P81" s="5" t="s">
        <v>41</v>
      </c>
      <c r="Q81" s="5">
        <v>0.8</v>
      </c>
      <c r="R81" s="5">
        <v>1</v>
      </c>
      <c r="S81" s="5">
        <v>0.326</v>
      </c>
      <c r="T81" s="5" t="s">
        <v>43</v>
      </c>
      <c r="U81" s="5" t="s">
        <v>187</v>
      </c>
      <c r="V81" s="5" t="s">
        <v>188</v>
      </c>
      <c r="W81" s="5" t="s">
        <v>54</v>
      </c>
      <c r="X81" s="5" t="s">
        <v>47</v>
      </c>
    </row>
    <row r="82" ht="30" customHeight="1" spans="1:24">
      <c r="A82" s="4" t="str">
        <f>HYPERLINK("https://www.ti.com.cn/product/cn/INA4180","INA4180")</f>
        <v>INA4180</v>
      </c>
      <c r="B82" s="5" t="s">
        <v>239</v>
      </c>
      <c r="C82" s="4" t="str">
        <f>HYPERLINK("https://www.ti.com.cn/cn/lit/gpn/INA4180","PDF data sheet")</f>
        <v>PDF data sheet</v>
      </c>
      <c r="D82" s="4" t="str">
        <f>HYPERLINK("https://www.ti.com.cn/document-viewer/cn/INA4180/datasheet","HTML data sheet")</f>
        <v>HTML data sheet</v>
      </c>
      <c r="E82" s="5" t="s">
        <v>35</v>
      </c>
      <c r="F82" s="5">
        <v>26</v>
      </c>
      <c r="G82" s="5">
        <v>-0.2</v>
      </c>
      <c r="H82" s="5" t="s">
        <v>50</v>
      </c>
      <c r="I82" s="5" t="s">
        <v>233</v>
      </c>
      <c r="J82" s="5">
        <v>5.5</v>
      </c>
      <c r="K82" s="5">
        <v>2.7</v>
      </c>
      <c r="L82" s="5">
        <v>150</v>
      </c>
      <c r="M82" s="5">
        <v>0.2</v>
      </c>
      <c r="N82" s="5" t="s">
        <v>39</v>
      </c>
      <c r="O82" s="5">
        <v>84</v>
      </c>
      <c r="P82" s="5" t="s">
        <v>41</v>
      </c>
      <c r="Q82" s="5">
        <v>0.8</v>
      </c>
      <c r="R82" s="5">
        <v>1</v>
      </c>
      <c r="S82" s="5">
        <v>0.292</v>
      </c>
      <c r="T82" s="5" t="s">
        <v>43</v>
      </c>
      <c r="U82" s="5" t="s">
        <v>200</v>
      </c>
      <c r="V82" s="5" t="s">
        <v>188</v>
      </c>
      <c r="W82" s="5" t="s">
        <v>54</v>
      </c>
      <c r="X82" s="5" t="s">
        <v>47</v>
      </c>
    </row>
    <row r="83" ht="30" customHeight="1" spans="1:24">
      <c r="A83" s="4" t="str">
        <f>HYPERLINK("https://www.ti.com.cn/product/cn/INA381","INA381")</f>
        <v>INA381</v>
      </c>
      <c r="B83" s="5" t="s">
        <v>240</v>
      </c>
      <c r="C83" s="4" t="str">
        <f>HYPERLINK("https://www.ti.com.cn/cn/lit/gpn/INA381","PDF data sheet")</f>
        <v>PDF data sheet</v>
      </c>
      <c r="D83" s="4" t="str">
        <f>HYPERLINK("https://www.ti.com.cn/document-viewer/cn/INA381/datasheet","HTML data sheet")</f>
        <v>HTML data sheet</v>
      </c>
      <c r="E83" s="5" t="s">
        <v>35</v>
      </c>
      <c r="F83" s="5">
        <v>26</v>
      </c>
      <c r="G83" s="5">
        <v>-0.2</v>
      </c>
      <c r="H83" s="5" t="s">
        <v>50</v>
      </c>
      <c r="I83" s="5" t="s">
        <v>181</v>
      </c>
      <c r="J83" s="5">
        <v>5.5</v>
      </c>
      <c r="K83" s="5">
        <v>2.7</v>
      </c>
      <c r="L83" s="5">
        <v>150</v>
      </c>
      <c r="M83" s="5">
        <v>0.1</v>
      </c>
      <c r="N83" s="5" t="s">
        <v>39</v>
      </c>
      <c r="O83" s="5">
        <v>84</v>
      </c>
      <c r="P83" s="5" t="s">
        <v>41</v>
      </c>
      <c r="Q83" s="5">
        <v>1</v>
      </c>
      <c r="R83" s="5">
        <v>0.45</v>
      </c>
      <c r="S83" s="5">
        <v>0.153</v>
      </c>
      <c r="T83" s="5" t="s">
        <v>43</v>
      </c>
      <c r="U83" s="5" t="s">
        <v>241</v>
      </c>
      <c r="V83" s="5" t="s">
        <v>242</v>
      </c>
      <c r="W83" s="5" t="s">
        <v>54</v>
      </c>
      <c r="X83" s="5" t="s">
        <v>47</v>
      </c>
    </row>
    <row r="84" ht="30" customHeight="1" spans="1:24">
      <c r="A84" s="4" t="str">
        <f>HYPERLINK("https://www.ti.com.cn/product/cn/INA2181","INA2181")</f>
        <v>INA2181</v>
      </c>
      <c r="B84" s="5" t="s">
        <v>243</v>
      </c>
      <c r="C84" s="4" t="str">
        <f>HYPERLINK("https://www.ti.com.cn/cn/lit/gpn/INA2181","PDF data sheet")</f>
        <v>PDF data sheet</v>
      </c>
      <c r="D84" s="4" t="str">
        <f>HYPERLINK("https://www.ti.com.cn/document-viewer/cn/INA2181/datasheet","HTML data sheet")</f>
        <v>HTML data sheet</v>
      </c>
      <c r="E84" s="5" t="s">
        <v>35</v>
      </c>
      <c r="F84" s="5">
        <v>26</v>
      </c>
      <c r="G84" s="5">
        <v>-0.2</v>
      </c>
      <c r="H84" s="5" t="s">
        <v>50</v>
      </c>
      <c r="I84" s="5" t="s">
        <v>237</v>
      </c>
      <c r="J84" s="5">
        <v>5.5</v>
      </c>
      <c r="K84" s="5">
        <v>2.7</v>
      </c>
      <c r="L84" s="5">
        <v>150</v>
      </c>
      <c r="M84" s="5">
        <v>0.2</v>
      </c>
      <c r="N84" s="5" t="s">
        <v>39</v>
      </c>
      <c r="O84" s="5">
        <v>84</v>
      </c>
      <c r="P84" s="5" t="s">
        <v>41</v>
      </c>
      <c r="Q84" s="5">
        <v>0.8</v>
      </c>
      <c r="R84" s="5">
        <v>0.5</v>
      </c>
      <c r="S84" s="5">
        <v>0.198</v>
      </c>
      <c r="T84" s="5" t="s">
        <v>43</v>
      </c>
      <c r="U84" s="5" t="s">
        <v>241</v>
      </c>
      <c r="V84" s="5" t="s">
        <v>242</v>
      </c>
      <c r="W84" s="5" t="s">
        <v>54</v>
      </c>
      <c r="X84" s="5" t="s">
        <v>47</v>
      </c>
    </row>
    <row r="85" ht="30" customHeight="1" spans="1:24">
      <c r="A85" s="4" t="str">
        <f>HYPERLINK("https://www.ti.com.cn/product/cn/INA2180","INA2180")</f>
        <v>INA2180</v>
      </c>
      <c r="B85" s="5" t="s">
        <v>244</v>
      </c>
      <c r="C85" s="4" t="str">
        <f>HYPERLINK("https://www.ti.com.cn/cn/lit/gpn/INA2180","PDF data sheet")</f>
        <v>PDF data sheet</v>
      </c>
      <c r="D85" s="4" t="str">
        <f>HYPERLINK("https://www.ti.com.cn/document-viewer/cn/INA2180/datasheet","HTML data sheet")</f>
        <v>HTML data sheet</v>
      </c>
      <c r="E85" s="5" t="s">
        <v>35</v>
      </c>
      <c r="F85" s="5">
        <v>26</v>
      </c>
      <c r="G85" s="5">
        <v>-0.2</v>
      </c>
      <c r="H85" s="5" t="s">
        <v>50</v>
      </c>
      <c r="I85" s="5" t="s">
        <v>235</v>
      </c>
      <c r="J85" s="5">
        <v>5.5</v>
      </c>
      <c r="K85" s="5">
        <v>2.7</v>
      </c>
      <c r="L85" s="5">
        <v>150</v>
      </c>
      <c r="M85" s="5">
        <v>0.2</v>
      </c>
      <c r="N85" s="5" t="s">
        <v>39</v>
      </c>
      <c r="O85" s="5">
        <v>84</v>
      </c>
      <c r="P85" s="5" t="s">
        <v>41</v>
      </c>
      <c r="Q85" s="5">
        <v>0.8</v>
      </c>
      <c r="R85" s="5">
        <v>0.5</v>
      </c>
      <c r="S85" s="5">
        <v>0.162</v>
      </c>
      <c r="T85" s="5" t="s">
        <v>43</v>
      </c>
      <c r="U85" s="5" t="s">
        <v>241</v>
      </c>
      <c r="V85" s="5" t="s">
        <v>242</v>
      </c>
      <c r="W85" s="5" t="s">
        <v>54</v>
      </c>
      <c r="X85" s="5" t="s">
        <v>47</v>
      </c>
    </row>
    <row r="86" ht="30" customHeight="1" spans="1:24">
      <c r="A86" s="4" t="str">
        <f>HYPERLINK("https://www.ti.com.cn/product/cn/INA240-Q1","INA240-Q1")</f>
        <v>INA240-Q1</v>
      </c>
      <c r="B86" s="5" t="s">
        <v>245</v>
      </c>
      <c r="C86" s="4" t="str">
        <f>HYPERLINK("https://www.ti.com.cn/cn/lit/gpn/INA240-Q1","PDF data sheet")</f>
        <v>PDF data sheet</v>
      </c>
      <c r="D86" s="4" t="str">
        <f>HYPERLINK("https://www.ti.com.cn/document-viewer/cn/INA240-Q1/datasheet","HTML data sheet")</f>
        <v>HTML data sheet</v>
      </c>
      <c r="E86" s="5" t="s">
        <v>35</v>
      </c>
      <c r="F86" s="5">
        <v>80</v>
      </c>
      <c r="G86" s="5">
        <v>-4</v>
      </c>
      <c r="H86" s="5" t="s">
        <v>36</v>
      </c>
      <c r="I86" s="5" t="s">
        <v>117</v>
      </c>
      <c r="J86" s="5">
        <v>5.5</v>
      </c>
      <c r="K86" s="5">
        <v>2.7</v>
      </c>
      <c r="L86" s="5">
        <v>25</v>
      </c>
      <c r="M86" s="5">
        <v>0.05</v>
      </c>
      <c r="N86" s="5" t="s">
        <v>39</v>
      </c>
      <c r="O86" s="5">
        <v>120</v>
      </c>
      <c r="P86" s="5">
        <v>400</v>
      </c>
      <c r="Q86" s="5">
        <v>0.2</v>
      </c>
      <c r="R86" s="5">
        <v>2.6</v>
      </c>
      <c r="S86" s="5">
        <v>0.998</v>
      </c>
      <c r="T86" s="5" t="s">
        <v>246</v>
      </c>
      <c r="U86" s="5" t="s">
        <v>247</v>
      </c>
      <c r="V86" s="5" t="s">
        <v>248</v>
      </c>
      <c r="W86" s="5" t="s">
        <v>46</v>
      </c>
      <c r="X86" s="5" t="s">
        <v>47</v>
      </c>
    </row>
    <row r="87" ht="30" customHeight="1" spans="1:24">
      <c r="A87" s="4" t="str">
        <f>HYPERLINK("https://www.ti.com.cn/product/cn/INA233","INA233")</f>
        <v>INA233</v>
      </c>
      <c r="B87" s="5" t="s">
        <v>249</v>
      </c>
      <c r="C87" s="4" t="str">
        <f>HYPERLINK("https://www.ti.com.cn/cn/lit/gpn/INA233","PDF data sheet")</f>
        <v>PDF data sheet</v>
      </c>
      <c r="D87" s="4" t="str">
        <f>HYPERLINK("https://www.ti.com.cn/document-viewer/cn/INA233/datasheet","HTML data sheet")</f>
        <v>HTML data sheet</v>
      </c>
      <c r="E87" s="5" t="s">
        <v>108</v>
      </c>
      <c r="F87" s="5">
        <v>36</v>
      </c>
      <c r="G87" s="5">
        <v>0</v>
      </c>
      <c r="H87" s="5" t="s">
        <v>50</v>
      </c>
      <c r="I87" s="5" t="s">
        <v>250</v>
      </c>
      <c r="J87" s="5">
        <v>5.5</v>
      </c>
      <c r="K87" s="5">
        <v>2.7</v>
      </c>
      <c r="L87" s="5">
        <v>10</v>
      </c>
      <c r="M87" s="5">
        <v>0.02</v>
      </c>
      <c r="N87" s="5">
        <v>1</v>
      </c>
      <c r="O87" s="5">
        <v>126</v>
      </c>
      <c r="P87" s="5" t="s">
        <v>54</v>
      </c>
      <c r="Q87" s="5">
        <v>0.1</v>
      </c>
      <c r="R87" s="5">
        <v>0.4</v>
      </c>
      <c r="S87" s="5">
        <v>1.25</v>
      </c>
      <c r="T87" s="5" t="s">
        <v>43</v>
      </c>
      <c r="U87" s="5" t="s">
        <v>76</v>
      </c>
      <c r="V87" s="5" t="s">
        <v>77</v>
      </c>
      <c r="W87" s="5" t="s">
        <v>54</v>
      </c>
      <c r="X87" s="5" t="s">
        <v>47</v>
      </c>
    </row>
    <row r="88" ht="30" customHeight="1" spans="1:24">
      <c r="A88" s="4" t="str">
        <f>HYPERLINK("https://www.ti.com.cn/product/cn/INA302","INA302")</f>
        <v>INA302</v>
      </c>
      <c r="B88" s="5" t="s">
        <v>251</v>
      </c>
      <c r="C88" s="4" t="str">
        <f>HYPERLINK("https://www.ti.com.cn/cn/lit/gpn/INA302","PDF data sheet")</f>
        <v>PDF data sheet</v>
      </c>
      <c r="D88" s="4" t="str">
        <f>HYPERLINK("https://www.ti.com.cn/document-viewer/cn/INA302/datasheet","HTML data sheet")</f>
        <v>HTML data sheet</v>
      </c>
      <c r="E88" s="5" t="s">
        <v>35</v>
      </c>
      <c r="F88" s="5">
        <v>36</v>
      </c>
      <c r="G88" s="5">
        <v>0</v>
      </c>
      <c r="H88" s="5" t="s">
        <v>50</v>
      </c>
      <c r="I88" s="5" t="s">
        <v>195</v>
      </c>
      <c r="J88" s="5">
        <v>5.5</v>
      </c>
      <c r="K88" s="5">
        <v>2.7</v>
      </c>
      <c r="L88" s="5" t="s">
        <v>196</v>
      </c>
      <c r="M88" s="5">
        <v>0.02</v>
      </c>
      <c r="N88" s="5" t="s">
        <v>197</v>
      </c>
      <c r="O88" s="5">
        <v>100</v>
      </c>
      <c r="P88" s="5" t="s">
        <v>198</v>
      </c>
      <c r="Q88" s="5" t="s">
        <v>199</v>
      </c>
      <c r="R88" s="5">
        <v>1.15</v>
      </c>
      <c r="S88" s="5">
        <v>1.38</v>
      </c>
      <c r="T88" s="5" t="s">
        <v>43</v>
      </c>
      <c r="U88" s="5" t="s">
        <v>200</v>
      </c>
      <c r="V88" s="5" t="s">
        <v>188</v>
      </c>
      <c r="W88" s="5" t="s">
        <v>54</v>
      </c>
      <c r="X88" s="5" t="s">
        <v>47</v>
      </c>
    </row>
    <row r="89" ht="30" customHeight="1" spans="1:24">
      <c r="A89" s="4" t="str">
        <f>HYPERLINK("https://www.ti.com.cn/product/cn/INA181","INA181")</f>
        <v>INA181</v>
      </c>
      <c r="B89" s="5" t="s">
        <v>252</v>
      </c>
      <c r="C89" s="4" t="str">
        <f>HYPERLINK("https://www.ti.com.cn/cn/lit/gpn/INA181","PDF data sheet")</f>
        <v>PDF data sheet</v>
      </c>
      <c r="D89" s="4" t="str">
        <f>HYPERLINK("https://www.ti.com.cn/document-viewer/cn/INA181/datasheet","HTML data sheet")</f>
        <v>HTML data sheet</v>
      </c>
      <c r="E89" s="5" t="s">
        <v>35</v>
      </c>
      <c r="F89" s="5">
        <v>26</v>
      </c>
      <c r="G89" s="5">
        <v>-0.2</v>
      </c>
      <c r="H89" s="5" t="s">
        <v>50</v>
      </c>
      <c r="I89" s="5" t="s">
        <v>253</v>
      </c>
      <c r="J89" s="5">
        <v>5.5</v>
      </c>
      <c r="K89" s="5">
        <v>2.7</v>
      </c>
      <c r="L89" s="5">
        <v>150</v>
      </c>
      <c r="M89" s="5">
        <v>0.2</v>
      </c>
      <c r="N89" s="5" t="s">
        <v>39</v>
      </c>
      <c r="O89" s="5">
        <v>84</v>
      </c>
      <c r="P89" s="5" t="s">
        <v>41</v>
      </c>
      <c r="Q89" s="5">
        <v>0.8</v>
      </c>
      <c r="R89" s="5">
        <v>0.3</v>
      </c>
      <c r="S89" s="5">
        <v>0.11</v>
      </c>
      <c r="T89" s="5" t="s">
        <v>43</v>
      </c>
      <c r="U89" s="5" t="s">
        <v>190</v>
      </c>
      <c r="V89" s="5" t="s">
        <v>212</v>
      </c>
      <c r="W89" s="5" t="s">
        <v>54</v>
      </c>
      <c r="X89" s="5" t="s">
        <v>47</v>
      </c>
    </row>
    <row r="90" ht="30" customHeight="1" spans="1:24">
      <c r="A90" s="4" t="str">
        <f>HYPERLINK("https://www.ti.com.cn/product/cn/INA180","INA180")</f>
        <v>INA180</v>
      </c>
      <c r="B90" s="5" t="s">
        <v>254</v>
      </c>
      <c r="C90" s="4" t="str">
        <f>HYPERLINK("https://www.ti.com.cn/cn/lit/gpn/INA180","PDF data sheet")</f>
        <v>PDF data sheet</v>
      </c>
      <c r="D90" s="4" t="str">
        <f>HYPERLINK("https://www.ti.com.cn/document-viewer/cn/INA180/datasheet","HTML data sheet")</f>
        <v>HTML data sheet</v>
      </c>
      <c r="E90" s="5" t="s">
        <v>35</v>
      </c>
      <c r="F90" s="5">
        <v>26</v>
      </c>
      <c r="G90" s="5">
        <v>-0.2</v>
      </c>
      <c r="H90" s="5" t="s">
        <v>50</v>
      </c>
      <c r="I90" s="5" t="s">
        <v>218</v>
      </c>
      <c r="J90" s="5">
        <v>5.5</v>
      </c>
      <c r="K90" s="5">
        <v>2.7</v>
      </c>
      <c r="L90" s="5">
        <v>150</v>
      </c>
      <c r="M90" s="5">
        <v>0.2</v>
      </c>
      <c r="N90" s="5" t="s">
        <v>39</v>
      </c>
      <c r="O90" s="5">
        <v>84</v>
      </c>
      <c r="P90" s="5" t="s">
        <v>41</v>
      </c>
      <c r="Q90" s="5">
        <v>0.8</v>
      </c>
      <c r="R90" s="5">
        <v>0.3</v>
      </c>
      <c r="S90" s="5">
        <v>0.09</v>
      </c>
      <c r="T90" s="5" t="s">
        <v>43</v>
      </c>
      <c r="U90" s="5" t="s">
        <v>110</v>
      </c>
      <c r="V90" s="5" t="s">
        <v>161</v>
      </c>
      <c r="W90" s="5" t="s">
        <v>54</v>
      </c>
      <c r="X90" s="5" t="s">
        <v>47</v>
      </c>
    </row>
    <row r="91" ht="30" customHeight="1" spans="1:24">
      <c r="A91" s="4" t="str">
        <f>HYPERLINK("https://www.ti.com.cn/product/cn/LMP8481-Q1","LMP8481-Q1")</f>
        <v>LMP8481-Q1</v>
      </c>
      <c r="B91" s="5" t="s">
        <v>255</v>
      </c>
      <c r="C91" s="4" t="str">
        <f>HYPERLINK("https://www.ti.com.cn/cn/lit/gpn/LMP8481-Q1","PDF data sheet")</f>
        <v>PDF data sheet</v>
      </c>
      <c r="D91" s="4" t="str">
        <f>HYPERLINK("https://www.ti.com.cn/document-viewer/cn/LMP8481-Q1/datasheet","HTML data sheet")</f>
        <v>HTML data sheet</v>
      </c>
      <c r="E91" s="5" t="s">
        <v>35</v>
      </c>
      <c r="F91" s="5">
        <v>76</v>
      </c>
      <c r="G91" s="5">
        <v>4</v>
      </c>
      <c r="H91" s="5" t="s">
        <v>36</v>
      </c>
      <c r="I91" s="5" t="s">
        <v>256</v>
      </c>
      <c r="J91" s="5">
        <v>76</v>
      </c>
      <c r="K91" s="5">
        <v>4.5</v>
      </c>
      <c r="L91" s="5">
        <v>265</v>
      </c>
      <c r="M91" s="5">
        <v>6</v>
      </c>
      <c r="N91" s="5" t="s">
        <v>257</v>
      </c>
      <c r="O91" s="5">
        <v>100</v>
      </c>
      <c r="P91" s="5">
        <v>270</v>
      </c>
      <c r="Q91" s="5">
        <v>0.6</v>
      </c>
      <c r="R91" s="5">
        <v>0.155</v>
      </c>
      <c r="S91" s="5">
        <v>1.248</v>
      </c>
      <c r="T91" s="5" t="s">
        <v>43</v>
      </c>
      <c r="U91" s="5" t="s">
        <v>76</v>
      </c>
      <c r="V91" s="5" t="s">
        <v>77</v>
      </c>
      <c r="W91" s="5" t="s">
        <v>54</v>
      </c>
      <c r="X91" s="5" t="s">
        <v>47</v>
      </c>
    </row>
    <row r="92" ht="30" customHeight="1" spans="1:24">
      <c r="A92" s="4" t="str">
        <f>HYPERLINK("https://www.ti.com.cn/product/cn/LMP8480-Q1","LMP8480-Q1")</f>
        <v>LMP8480-Q1</v>
      </c>
      <c r="B92" s="5" t="s">
        <v>258</v>
      </c>
      <c r="C92" s="4" t="str">
        <f>HYPERLINK("https://www.ti.com.cn/cn/lit/gpn/LMP8480-Q1","PDF data sheet")</f>
        <v>PDF data sheet</v>
      </c>
      <c r="D92" s="4" t="str">
        <f>HYPERLINK("https://www.ti.com.cn/document-viewer/cn/LMP8480-Q1/datasheet","HTML data sheet")</f>
        <v>HTML data sheet</v>
      </c>
      <c r="E92" s="5" t="s">
        <v>35</v>
      </c>
      <c r="F92" s="5">
        <v>76</v>
      </c>
      <c r="G92" s="5">
        <v>4</v>
      </c>
      <c r="H92" s="5" t="s">
        <v>36</v>
      </c>
      <c r="I92" s="5"/>
      <c r="J92" s="5">
        <v>76</v>
      </c>
      <c r="K92" s="5">
        <v>4.5</v>
      </c>
      <c r="L92" s="5">
        <v>265</v>
      </c>
      <c r="M92" s="5">
        <v>6</v>
      </c>
      <c r="N92" s="5" t="s">
        <v>259</v>
      </c>
      <c r="O92" s="5">
        <v>100</v>
      </c>
      <c r="P92" s="5">
        <v>270</v>
      </c>
      <c r="Q92" s="5">
        <v>0.6</v>
      </c>
      <c r="R92" s="5">
        <v>0.155</v>
      </c>
      <c r="S92" s="5">
        <v>1.221</v>
      </c>
      <c r="T92" s="5" t="s">
        <v>43</v>
      </c>
      <c r="U92" s="5" t="s">
        <v>76</v>
      </c>
      <c r="V92" s="5" t="s">
        <v>77</v>
      </c>
      <c r="W92" s="5" t="s">
        <v>54</v>
      </c>
      <c r="X92" s="5" t="s">
        <v>47</v>
      </c>
    </row>
    <row r="93" ht="30" customHeight="1" spans="1:24">
      <c r="A93" s="4" t="str">
        <f>HYPERLINK("https://www.ti.com.cn/product/cn/INA250-Q1","INA250-Q1")</f>
        <v>INA250-Q1</v>
      </c>
      <c r="B93" s="5" t="s">
        <v>260</v>
      </c>
      <c r="C93" s="4" t="str">
        <f>HYPERLINK("https://www.ti.com.cn/cn/lit/gpn/INA250-Q1","PDF data sheet")</f>
        <v>PDF data sheet</v>
      </c>
      <c r="D93" s="4" t="str">
        <f>HYPERLINK("https://www.ti.com.cn/document-viewer/cn/INA250-Q1/datasheet","HTML data sheet")</f>
        <v>HTML data sheet</v>
      </c>
      <c r="E93" s="5" t="s">
        <v>82</v>
      </c>
      <c r="F93" s="5">
        <v>36</v>
      </c>
      <c r="G93" s="5">
        <v>0</v>
      </c>
      <c r="H93" s="5" t="s">
        <v>36</v>
      </c>
      <c r="I93" s="5" t="s">
        <v>261</v>
      </c>
      <c r="J93" s="5">
        <v>36</v>
      </c>
      <c r="K93" s="5">
        <v>2.7</v>
      </c>
      <c r="L93" s="5" t="s">
        <v>262</v>
      </c>
      <c r="M93" s="5" t="s">
        <v>263</v>
      </c>
      <c r="N93" s="5" t="s">
        <v>264</v>
      </c>
      <c r="O93" s="5">
        <v>100</v>
      </c>
      <c r="P93" s="5" t="s">
        <v>265</v>
      </c>
      <c r="Q93" s="5">
        <v>0.75</v>
      </c>
      <c r="R93" s="5">
        <v>0.35</v>
      </c>
      <c r="S93" s="5">
        <v>1.298</v>
      </c>
      <c r="T93" s="5" t="s">
        <v>43</v>
      </c>
      <c r="U93" s="5" t="s">
        <v>200</v>
      </c>
      <c r="V93" s="5" t="s">
        <v>188</v>
      </c>
      <c r="W93" s="5" t="s">
        <v>46</v>
      </c>
      <c r="X93" s="5" t="s">
        <v>47</v>
      </c>
    </row>
    <row r="94" ht="30" customHeight="1" spans="1:24">
      <c r="A94" s="4" t="str">
        <f>HYPERLINK("https://www.ti.com.cn/product/cn/INA303","INA303")</f>
        <v>INA303</v>
      </c>
      <c r="B94" s="5" t="s">
        <v>266</v>
      </c>
      <c r="C94" s="4" t="str">
        <f>HYPERLINK("https://www.ti.com.cn/cn/lit/gpn/INA303","PDF data sheet")</f>
        <v>PDF data sheet</v>
      </c>
      <c r="D94" s="4" t="str">
        <f>HYPERLINK("https://www.ti.com.cn/document-viewer/cn/INA303/datasheet","HTML data sheet")</f>
        <v>HTML data sheet</v>
      </c>
      <c r="E94" s="5" t="s">
        <v>35</v>
      </c>
      <c r="F94" s="5">
        <v>36</v>
      </c>
      <c r="G94" s="5">
        <v>0</v>
      </c>
      <c r="H94" s="5" t="s">
        <v>50</v>
      </c>
      <c r="I94" s="5" t="s">
        <v>195</v>
      </c>
      <c r="J94" s="5">
        <v>5.5</v>
      </c>
      <c r="K94" s="5">
        <v>2.7</v>
      </c>
      <c r="L94" s="5" t="s">
        <v>196</v>
      </c>
      <c r="M94" s="5">
        <v>0.02</v>
      </c>
      <c r="N94" s="5" t="s">
        <v>197</v>
      </c>
      <c r="O94" s="5">
        <v>100</v>
      </c>
      <c r="P94" s="5" t="s">
        <v>198</v>
      </c>
      <c r="Q94" s="5" t="s">
        <v>199</v>
      </c>
      <c r="R94" s="5">
        <v>1.15</v>
      </c>
      <c r="S94" s="5">
        <v>1.38</v>
      </c>
      <c r="T94" s="5" t="s">
        <v>43</v>
      </c>
      <c r="U94" s="5" t="s">
        <v>200</v>
      </c>
      <c r="V94" s="5" t="s">
        <v>188</v>
      </c>
      <c r="W94" s="5" t="s">
        <v>54</v>
      </c>
      <c r="X94" s="5" t="s">
        <v>47</v>
      </c>
    </row>
    <row r="95" ht="30" customHeight="1" spans="1:24">
      <c r="A95" s="4" t="str">
        <f>HYPERLINK("https://www.ti.com.cn/product/cn/INA260","INA260")</f>
        <v>INA260</v>
      </c>
      <c r="B95" s="5" t="s">
        <v>267</v>
      </c>
      <c r="C95" s="4" t="str">
        <f>HYPERLINK("https://www.ti.com.cn/cn/lit/gpn/INA260","PDF data sheet")</f>
        <v>PDF data sheet</v>
      </c>
      <c r="D95" s="4" t="str">
        <f>HYPERLINK("https://www.ti.com.cn/document-viewer/cn/INA260/datasheet","HTML data sheet")</f>
        <v>HTML data sheet</v>
      </c>
      <c r="E95" s="5" t="s">
        <v>49</v>
      </c>
      <c r="F95" s="5">
        <v>36</v>
      </c>
      <c r="G95" s="5">
        <v>0</v>
      </c>
      <c r="H95" s="5" t="s">
        <v>50</v>
      </c>
      <c r="I95" s="5" t="s">
        <v>268</v>
      </c>
      <c r="J95" s="5">
        <v>5.5</v>
      </c>
      <c r="K95" s="5">
        <v>2.7</v>
      </c>
      <c r="L95" s="5"/>
      <c r="M95" s="5"/>
      <c r="N95" s="5">
        <v>1</v>
      </c>
      <c r="O95" s="5">
        <v>126</v>
      </c>
      <c r="P95" s="5">
        <v>3.5</v>
      </c>
      <c r="Q95" s="5">
        <v>0.1</v>
      </c>
      <c r="R95" s="5">
        <v>0.42</v>
      </c>
      <c r="S95" s="5">
        <v>1.985</v>
      </c>
      <c r="T95" s="5" t="s">
        <v>43</v>
      </c>
      <c r="U95" s="5" t="s">
        <v>200</v>
      </c>
      <c r="V95" s="5" t="s">
        <v>188</v>
      </c>
      <c r="W95" s="5" t="s">
        <v>54</v>
      </c>
      <c r="X95" s="5" t="s">
        <v>47</v>
      </c>
    </row>
    <row r="96" ht="30" customHeight="1" spans="1:24">
      <c r="A96" s="4" t="str">
        <f>HYPERLINK("https://www.ti.com.cn/product/cn/INA240","INA240")</f>
        <v>INA240</v>
      </c>
      <c r="B96" s="5" t="s">
        <v>269</v>
      </c>
      <c r="C96" s="4" t="str">
        <f>HYPERLINK("https://www.ti.com.cn/cn/lit/gpn/INA240","PDF data sheet")</f>
        <v>PDF data sheet</v>
      </c>
      <c r="D96" s="4" t="str">
        <f>HYPERLINK("https://www.ti.com.cn/document-viewer/cn/INA240/datasheet","HTML data sheet")</f>
        <v>HTML data sheet</v>
      </c>
      <c r="E96" s="5" t="s">
        <v>35</v>
      </c>
      <c r="F96" s="5">
        <v>80</v>
      </c>
      <c r="G96" s="5">
        <v>-4</v>
      </c>
      <c r="H96" s="5" t="s">
        <v>50</v>
      </c>
      <c r="I96" s="5" t="s">
        <v>117</v>
      </c>
      <c r="J96" s="5">
        <v>5.5</v>
      </c>
      <c r="K96" s="5">
        <v>2.7</v>
      </c>
      <c r="L96" s="5">
        <v>25</v>
      </c>
      <c r="M96" s="5">
        <v>0.05</v>
      </c>
      <c r="N96" s="5" t="s">
        <v>39</v>
      </c>
      <c r="O96" s="5">
        <v>120</v>
      </c>
      <c r="P96" s="5">
        <v>400</v>
      </c>
      <c r="Q96" s="5">
        <v>0.2</v>
      </c>
      <c r="R96" s="5">
        <v>2.6</v>
      </c>
      <c r="S96" s="5">
        <v>0.95</v>
      </c>
      <c r="T96" s="5" t="s">
        <v>43</v>
      </c>
      <c r="U96" s="5" t="s">
        <v>247</v>
      </c>
      <c r="V96" s="5" t="s">
        <v>248</v>
      </c>
      <c r="W96" s="5" t="s">
        <v>54</v>
      </c>
      <c r="X96" s="5" t="s">
        <v>47</v>
      </c>
    </row>
    <row r="97" ht="30" customHeight="1" spans="1:24">
      <c r="A97" s="4" t="str">
        <f>HYPERLINK("https://www.ti.com.cn/product/cn/INA300-Q1","INA300-Q1")</f>
        <v>INA300-Q1</v>
      </c>
      <c r="B97" s="5" t="s">
        <v>270</v>
      </c>
      <c r="C97" s="4" t="str">
        <f>HYPERLINK("https://www.ti.com.cn/cn/lit/gpn/INA300-Q1","PDF data sheet")</f>
        <v>PDF data sheet</v>
      </c>
      <c r="D97" s="4" t="str">
        <f>HYPERLINK("https://www.ti.com.cn/document-viewer/cn/INA300-Q1/datasheet","HTML data sheet")</f>
        <v>HTML data sheet</v>
      </c>
      <c r="E97" s="5" t="s">
        <v>35</v>
      </c>
      <c r="F97" s="5">
        <v>36</v>
      </c>
      <c r="G97" s="5">
        <v>0</v>
      </c>
      <c r="H97" s="5" t="s">
        <v>36</v>
      </c>
      <c r="I97" s="5" t="s">
        <v>181</v>
      </c>
      <c r="J97" s="5">
        <v>5.5</v>
      </c>
      <c r="K97" s="5">
        <v>2.7</v>
      </c>
      <c r="L97" s="5">
        <v>650</v>
      </c>
      <c r="M97" s="5">
        <v>0.1</v>
      </c>
      <c r="N97" s="5"/>
      <c r="O97" s="5">
        <v>96</v>
      </c>
      <c r="P97" s="5"/>
      <c r="Q97" s="5"/>
      <c r="R97" s="5">
        <v>0.135</v>
      </c>
      <c r="S97" s="5">
        <v>0.531</v>
      </c>
      <c r="T97" s="5" t="s">
        <v>43</v>
      </c>
      <c r="U97" s="5" t="s">
        <v>76</v>
      </c>
      <c r="V97" s="5" t="s">
        <v>77</v>
      </c>
      <c r="W97" s="5" t="s">
        <v>46</v>
      </c>
      <c r="X97" s="5" t="s">
        <v>47</v>
      </c>
    </row>
    <row r="98" ht="30" customHeight="1" spans="1:24">
      <c r="A98" s="4" t="str">
        <f>HYPERLINK("https://www.ti.com.cn/product/cn/INA301-Q1","INA301-Q1")</f>
        <v>INA301-Q1</v>
      </c>
      <c r="B98" s="5" t="s">
        <v>271</v>
      </c>
      <c r="C98" s="4" t="str">
        <f>HYPERLINK("https://www.ti.com.cn/cn/lit/gpn/INA301-Q1","PDF data sheet")</f>
        <v>PDF data sheet</v>
      </c>
      <c r="D98" s="4" t="str">
        <f>HYPERLINK("https://www.ti.com.cn/document-viewer/cn/INA301-Q1/datasheet","HTML data sheet")</f>
        <v>HTML data sheet</v>
      </c>
      <c r="E98" s="5" t="s">
        <v>35</v>
      </c>
      <c r="F98" s="5">
        <v>36</v>
      </c>
      <c r="G98" s="5">
        <v>0</v>
      </c>
      <c r="H98" s="5" t="s">
        <v>36</v>
      </c>
      <c r="I98" s="5" t="s">
        <v>79</v>
      </c>
      <c r="J98" s="5">
        <v>5.5</v>
      </c>
      <c r="K98" s="5">
        <v>2.7</v>
      </c>
      <c r="L98" s="5" t="s">
        <v>272</v>
      </c>
      <c r="M98" s="5">
        <v>0.1</v>
      </c>
      <c r="N98" s="5" t="s">
        <v>197</v>
      </c>
      <c r="O98" s="5">
        <v>100</v>
      </c>
      <c r="P98" s="5" t="s">
        <v>273</v>
      </c>
      <c r="Q98" s="5" t="s">
        <v>274</v>
      </c>
      <c r="R98" s="5">
        <v>0.7</v>
      </c>
      <c r="S98" s="5">
        <v>1.168</v>
      </c>
      <c r="T98" s="5" t="s">
        <v>43</v>
      </c>
      <c r="U98" s="5" t="s">
        <v>76</v>
      </c>
      <c r="V98" s="5" t="s">
        <v>77</v>
      </c>
      <c r="W98" s="5" t="s">
        <v>46</v>
      </c>
      <c r="X98" s="5" t="s">
        <v>47</v>
      </c>
    </row>
    <row r="99" ht="30" customHeight="1" spans="1:24">
      <c r="A99" s="4" t="str">
        <f>HYPERLINK("https://www.ti.com.cn/product/cn/INA215-Q1","INA215-Q1")</f>
        <v>INA215-Q1</v>
      </c>
      <c r="B99" s="5" t="s">
        <v>275</v>
      </c>
      <c r="C99" s="4" t="str">
        <f>HYPERLINK("https://www.ti.com.cn/cn/lit/gpn/INA215-Q1","PDF data sheet")</f>
        <v>PDF data sheet</v>
      </c>
      <c r="D99" s="4" t="str">
        <f>HYPERLINK("https://www.ti.com.cn/document-viewer/cn/INA215-Q1/datasheet","HTML data sheet")</f>
        <v>HTML data sheet</v>
      </c>
      <c r="E99" s="5" t="s">
        <v>35</v>
      </c>
      <c r="F99" s="5">
        <v>26</v>
      </c>
      <c r="G99" s="5">
        <v>-0.3</v>
      </c>
      <c r="H99" s="5" t="s">
        <v>36</v>
      </c>
      <c r="I99" s="5" t="s">
        <v>115</v>
      </c>
      <c r="J99" s="5">
        <v>26</v>
      </c>
      <c r="K99" s="5">
        <v>2.7</v>
      </c>
      <c r="L99" s="5">
        <v>60</v>
      </c>
      <c r="M99" s="5">
        <v>0.1</v>
      </c>
      <c r="N99" s="5">
        <v>75</v>
      </c>
      <c r="O99" s="5">
        <v>105</v>
      </c>
      <c r="P99" s="5">
        <v>40</v>
      </c>
      <c r="Q99" s="5" t="s">
        <v>276</v>
      </c>
      <c r="R99" s="5">
        <v>0.115</v>
      </c>
      <c r="S99" s="5">
        <v>0.295</v>
      </c>
      <c r="T99" s="5" t="s">
        <v>221</v>
      </c>
      <c r="U99" s="5" t="s">
        <v>44</v>
      </c>
      <c r="V99" s="5" t="s">
        <v>45</v>
      </c>
      <c r="W99" s="5" t="s">
        <v>46</v>
      </c>
      <c r="X99" s="5" t="s">
        <v>47</v>
      </c>
    </row>
    <row r="100" ht="30" customHeight="1" spans="1:24">
      <c r="A100" s="4" t="str">
        <f>HYPERLINK("https://www.ti.com.cn/product/cn/INA211-Q1","INA211-Q1")</f>
        <v>INA211-Q1</v>
      </c>
      <c r="B100" s="5" t="s">
        <v>275</v>
      </c>
      <c r="C100" s="4" t="str">
        <f>HYPERLINK("https://www.ti.com.cn/cn/lit/gpn/INA211-Q1","PDF data sheet")</f>
        <v>PDF data sheet</v>
      </c>
      <c r="D100" s="4" t="str">
        <f>HYPERLINK("https://www.ti.com.cn/document-viewer/cn/INA211-Q1/datasheet","HTML data sheet")</f>
        <v>HTML data sheet</v>
      </c>
      <c r="E100" s="5" t="s">
        <v>35</v>
      </c>
      <c r="F100" s="5">
        <v>26</v>
      </c>
      <c r="G100" s="5">
        <v>-0.3</v>
      </c>
      <c r="H100" s="5" t="s">
        <v>36</v>
      </c>
      <c r="I100" s="5" t="s">
        <v>115</v>
      </c>
      <c r="J100" s="5">
        <v>26</v>
      </c>
      <c r="K100" s="5">
        <v>2.7</v>
      </c>
      <c r="L100" s="5">
        <v>35</v>
      </c>
      <c r="M100" s="5">
        <v>0.1</v>
      </c>
      <c r="N100" s="5">
        <v>500</v>
      </c>
      <c r="O100" s="5">
        <v>105</v>
      </c>
      <c r="P100" s="5">
        <v>7</v>
      </c>
      <c r="Q100" s="5" t="s">
        <v>276</v>
      </c>
      <c r="R100" s="5">
        <v>0.115</v>
      </c>
      <c r="S100" s="5">
        <v>0.295</v>
      </c>
      <c r="T100" s="5" t="s">
        <v>43</v>
      </c>
      <c r="U100" s="5" t="s">
        <v>44</v>
      </c>
      <c r="V100" s="5" t="s">
        <v>45</v>
      </c>
      <c r="W100" s="5" t="s">
        <v>46</v>
      </c>
      <c r="X100" s="5" t="s">
        <v>47</v>
      </c>
    </row>
    <row r="101" ht="30" customHeight="1" spans="1:24">
      <c r="A101" s="4" t="str">
        <f>HYPERLINK("https://www.ti.com.cn/product/cn/INA199-Q1","INA199-Q1")</f>
        <v>INA199-Q1</v>
      </c>
      <c r="B101" s="5" t="s">
        <v>277</v>
      </c>
      <c r="C101" s="4" t="str">
        <f>HYPERLINK("https://www.ti.com.cn/cn/lit/gpn/INA199-Q1","PDF data sheet")</f>
        <v>PDF data sheet</v>
      </c>
      <c r="D101" s="4" t="str">
        <f>HYPERLINK("https://www.ti.com.cn/document-viewer/cn/INA199-Q1/datasheet","HTML data sheet")</f>
        <v>HTML data sheet</v>
      </c>
      <c r="E101" s="5" t="s">
        <v>35</v>
      </c>
      <c r="F101" s="5">
        <v>26</v>
      </c>
      <c r="G101" s="5">
        <v>-0.3</v>
      </c>
      <c r="H101" s="5" t="s">
        <v>36</v>
      </c>
      <c r="I101" s="5" t="s">
        <v>253</v>
      </c>
      <c r="J101" s="5">
        <v>26</v>
      </c>
      <c r="K101" s="5">
        <v>2.7</v>
      </c>
      <c r="L101" s="5">
        <v>150</v>
      </c>
      <c r="M101" s="5">
        <v>0.1</v>
      </c>
      <c r="N101" s="5" t="s">
        <v>159</v>
      </c>
      <c r="O101" s="5">
        <v>100</v>
      </c>
      <c r="P101" s="5" t="s">
        <v>160</v>
      </c>
      <c r="Q101" s="5" t="s">
        <v>278</v>
      </c>
      <c r="R101" s="5">
        <v>0.115</v>
      </c>
      <c r="S101" s="5">
        <v>0.198</v>
      </c>
      <c r="T101" s="5" t="s">
        <v>43</v>
      </c>
      <c r="U101" s="5" t="s">
        <v>44</v>
      </c>
      <c r="V101" s="5" t="s">
        <v>45</v>
      </c>
      <c r="W101" s="5" t="s">
        <v>46</v>
      </c>
      <c r="X101" s="5" t="s">
        <v>47</v>
      </c>
    </row>
    <row r="102" ht="30" customHeight="1" spans="1:24">
      <c r="A102" s="4" t="str">
        <f>HYPERLINK("https://www.ti.com.cn/product/cn/INA210-Q1","INA210-Q1")</f>
        <v>INA210-Q1</v>
      </c>
      <c r="B102" s="5" t="s">
        <v>275</v>
      </c>
      <c r="C102" s="4" t="str">
        <f>HYPERLINK("https://www.ti.com.cn/cn/lit/gpn/INA210-Q1","PDF data sheet")</f>
        <v>PDF data sheet</v>
      </c>
      <c r="D102" s="4" t="str">
        <f>HYPERLINK("https://www.ti.com.cn/document-viewer/cn/INA210-Q1/datasheet","HTML data sheet")</f>
        <v>HTML data sheet</v>
      </c>
      <c r="E102" s="5" t="s">
        <v>35</v>
      </c>
      <c r="F102" s="5">
        <v>26</v>
      </c>
      <c r="G102" s="5">
        <v>-0.3</v>
      </c>
      <c r="H102" s="5" t="s">
        <v>36</v>
      </c>
      <c r="I102" s="5" t="s">
        <v>115</v>
      </c>
      <c r="J102" s="5">
        <v>26</v>
      </c>
      <c r="K102" s="5">
        <v>2.7</v>
      </c>
      <c r="L102" s="5">
        <v>35</v>
      </c>
      <c r="M102" s="5">
        <v>0.1</v>
      </c>
      <c r="N102" s="5">
        <v>200</v>
      </c>
      <c r="O102" s="5">
        <v>105</v>
      </c>
      <c r="P102" s="5">
        <v>14</v>
      </c>
      <c r="Q102" s="5" t="s">
        <v>276</v>
      </c>
      <c r="R102" s="5">
        <v>0.115</v>
      </c>
      <c r="S102" s="5">
        <v>0.295</v>
      </c>
      <c r="T102" s="5" t="s">
        <v>43</v>
      </c>
      <c r="U102" s="5" t="s">
        <v>44</v>
      </c>
      <c r="V102" s="5" t="s">
        <v>45</v>
      </c>
      <c r="W102" s="5" t="s">
        <v>46</v>
      </c>
      <c r="X102" s="5" t="s">
        <v>47</v>
      </c>
    </row>
    <row r="103" ht="30" customHeight="1" spans="1:24">
      <c r="A103" s="4" t="str">
        <f>HYPERLINK("https://www.ti.com.cn/product/cn/INA3221-Q1","INA3221-Q1")</f>
        <v>INA3221-Q1</v>
      </c>
      <c r="B103" s="5" t="s">
        <v>279</v>
      </c>
      <c r="C103" s="4" t="str">
        <f>HYPERLINK("https://www.ti.com.cn/cn/lit/gpn/INA3221-Q1","PDF data sheet")</f>
        <v>PDF data sheet</v>
      </c>
      <c r="D103" s="4" t="str">
        <f>HYPERLINK("https://www.ti.com.cn/document-viewer/cn/INA3221-Q1/datasheet","HTML data sheet")</f>
        <v>HTML data sheet</v>
      </c>
      <c r="E103" s="5" t="s">
        <v>108</v>
      </c>
      <c r="F103" s="5">
        <v>26</v>
      </c>
      <c r="G103" s="5">
        <v>0</v>
      </c>
      <c r="H103" s="5" t="s">
        <v>36</v>
      </c>
      <c r="I103" s="5" t="s">
        <v>280</v>
      </c>
      <c r="J103" s="5">
        <v>5.5</v>
      </c>
      <c r="K103" s="5">
        <v>2.7</v>
      </c>
      <c r="L103" s="5">
        <v>80</v>
      </c>
      <c r="M103" s="5">
        <v>0.1</v>
      </c>
      <c r="N103" s="5">
        <v>1</v>
      </c>
      <c r="O103" s="5">
        <v>110</v>
      </c>
      <c r="P103" s="5" t="s">
        <v>54</v>
      </c>
      <c r="Q103" s="5">
        <v>0.25</v>
      </c>
      <c r="R103" s="5">
        <v>0.35</v>
      </c>
      <c r="S103" s="5">
        <v>1.848</v>
      </c>
      <c r="T103" s="5" t="s">
        <v>43</v>
      </c>
      <c r="U103" s="5" t="s">
        <v>154</v>
      </c>
      <c r="V103" s="5" t="s">
        <v>53</v>
      </c>
      <c r="W103" s="5" t="s">
        <v>46</v>
      </c>
      <c r="X103" s="5" t="s">
        <v>47</v>
      </c>
    </row>
    <row r="104" ht="30" customHeight="1" spans="1:24">
      <c r="A104" s="4" t="str">
        <f>HYPERLINK("https://www.ti.com.cn/product/cn/INA301","INA301")</f>
        <v>INA301</v>
      </c>
      <c r="B104" s="5" t="s">
        <v>281</v>
      </c>
      <c r="C104" s="4" t="str">
        <f>HYPERLINK("https://www.ti.com.cn/cn/lit/gpn/INA301","PDF data sheet")</f>
        <v>PDF data sheet</v>
      </c>
      <c r="D104" s="4" t="str">
        <f>HYPERLINK("https://www.ti.com.cn/document-viewer/cn/INA301/datasheet","HTML data sheet")</f>
        <v>HTML data sheet</v>
      </c>
      <c r="E104" s="5" t="s">
        <v>35</v>
      </c>
      <c r="F104" s="5">
        <v>36</v>
      </c>
      <c r="G104" s="5">
        <v>0</v>
      </c>
      <c r="H104" s="5" t="s">
        <v>50</v>
      </c>
      <c r="I104" s="5" t="s">
        <v>79</v>
      </c>
      <c r="J104" s="5">
        <v>5.5</v>
      </c>
      <c r="K104" s="5">
        <v>2.7</v>
      </c>
      <c r="L104" s="5" t="s">
        <v>272</v>
      </c>
      <c r="M104" s="5">
        <v>0.1</v>
      </c>
      <c r="N104" s="5" t="s">
        <v>197</v>
      </c>
      <c r="O104" s="5">
        <v>100</v>
      </c>
      <c r="P104" s="5" t="s">
        <v>273</v>
      </c>
      <c r="Q104" s="5" t="s">
        <v>274</v>
      </c>
      <c r="R104" s="5">
        <v>0.7</v>
      </c>
      <c r="S104" s="5">
        <v>0.99</v>
      </c>
      <c r="T104" s="5" t="s">
        <v>43</v>
      </c>
      <c r="U104" s="5" t="s">
        <v>76</v>
      </c>
      <c r="V104" s="5" t="s">
        <v>77</v>
      </c>
      <c r="W104" s="5" t="s">
        <v>54</v>
      </c>
      <c r="X104" s="5" t="s">
        <v>47</v>
      </c>
    </row>
    <row r="105" ht="30" customHeight="1" spans="1:24">
      <c r="A105" s="4" t="str">
        <f>HYPERLINK("https://www.ti.com.cn/product/cn/INA226-Q1","INA226-Q1")</f>
        <v>INA226-Q1</v>
      </c>
      <c r="B105" s="5" t="s">
        <v>282</v>
      </c>
      <c r="C105" s="4" t="str">
        <f>HYPERLINK("https://www.ti.com.cn/cn/lit/gpn/INA226-Q1","PDF data sheet")</f>
        <v>PDF data sheet</v>
      </c>
      <c r="D105" s="4" t="str">
        <f>HYPERLINK("https://www.ti.com.cn/document-viewer/cn/INA226-Q1/datasheet","HTML data sheet")</f>
        <v>HTML data sheet</v>
      </c>
      <c r="E105" s="5" t="s">
        <v>108</v>
      </c>
      <c r="F105" s="5">
        <v>36</v>
      </c>
      <c r="G105" s="5">
        <v>0</v>
      </c>
      <c r="H105" s="5" t="s">
        <v>36</v>
      </c>
      <c r="I105" s="5" t="s">
        <v>283</v>
      </c>
      <c r="J105" s="5">
        <v>5.5</v>
      </c>
      <c r="K105" s="5">
        <v>2.7</v>
      </c>
      <c r="L105" s="5">
        <v>10</v>
      </c>
      <c r="M105" s="5">
        <v>0.02</v>
      </c>
      <c r="N105" s="5">
        <v>1</v>
      </c>
      <c r="O105" s="5">
        <v>126</v>
      </c>
      <c r="P105" s="5">
        <v>3.5</v>
      </c>
      <c r="Q105" s="5">
        <v>0.1</v>
      </c>
      <c r="R105" s="5">
        <v>0.42</v>
      </c>
      <c r="S105" s="5">
        <v>1.121</v>
      </c>
      <c r="T105" s="5" t="s">
        <v>43</v>
      </c>
      <c r="U105" s="5" t="s">
        <v>76</v>
      </c>
      <c r="V105" s="5" t="s">
        <v>77</v>
      </c>
      <c r="W105" s="5" t="s">
        <v>46</v>
      </c>
      <c r="X105" s="5" t="s">
        <v>47</v>
      </c>
    </row>
    <row r="106" ht="30" customHeight="1" spans="1:24">
      <c r="A106" s="4" t="str">
        <f>HYPERLINK("https://www.ti.com.cn/product/cn/INA250","INA250")</f>
        <v>INA250</v>
      </c>
      <c r="B106" s="5" t="s">
        <v>284</v>
      </c>
      <c r="C106" s="4" t="str">
        <f>HYPERLINK("https://www.ti.com.cn/cn/lit/gpn/INA250","PDF data sheet")</f>
        <v>PDF data sheet</v>
      </c>
      <c r="D106" s="4" t="str">
        <f>HYPERLINK("https://www.ti.com.cn/document-viewer/cn/INA250/datasheet","HTML data sheet")</f>
        <v>HTML data sheet</v>
      </c>
      <c r="E106" s="5" t="s">
        <v>82</v>
      </c>
      <c r="F106" s="5">
        <v>36</v>
      </c>
      <c r="G106" s="5">
        <v>0</v>
      </c>
      <c r="H106" s="5" t="s">
        <v>50</v>
      </c>
      <c r="I106" s="5" t="s">
        <v>261</v>
      </c>
      <c r="J106" s="5">
        <v>36</v>
      </c>
      <c r="K106" s="5">
        <v>2.7</v>
      </c>
      <c r="L106" s="5" t="s">
        <v>262</v>
      </c>
      <c r="M106" s="5" t="s">
        <v>263</v>
      </c>
      <c r="N106" s="5" t="s">
        <v>264</v>
      </c>
      <c r="O106" s="5">
        <v>100</v>
      </c>
      <c r="P106" s="5" t="s">
        <v>265</v>
      </c>
      <c r="Q106" s="5">
        <v>0.75</v>
      </c>
      <c r="R106" s="5">
        <v>0.3</v>
      </c>
      <c r="S106" s="5">
        <v>1.1</v>
      </c>
      <c r="T106" s="5" t="s">
        <v>43</v>
      </c>
      <c r="U106" s="5" t="s">
        <v>200</v>
      </c>
      <c r="V106" s="5" t="s">
        <v>188</v>
      </c>
      <c r="W106" s="5" t="s">
        <v>54</v>
      </c>
      <c r="X106" s="5" t="s">
        <v>47</v>
      </c>
    </row>
    <row r="107" ht="30" customHeight="1" spans="1:24">
      <c r="A107" s="4" t="str">
        <f>HYPERLINK("https://www.ti.com.cn/product/cn/INA225-Q1","INA225-Q1")</f>
        <v>INA225-Q1</v>
      </c>
      <c r="B107" s="5" t="s">
        <v>285</v>
      </c>
      <c r="C107" s="4" t="str">
        <f>HYPERLINK("https://www.ti.com.cn/cn/lit/gpn/INA225-Q1","PDF data sheet")</f>
        <v>PDF data sheet</v>
      </c>
      <c r="D107" s="4" t="str">
        <f>HYPERLINK("https://www.ti.com.cn/document-viewer/cn/INA225-Q1/datasheet","HTML data sheet")</f>
        <v>HTML data sheet</v>
      </c>
      <c r="E107" s="5" t="s">
        <v>35</v>
      </c>
      <c r="F107" s="5">
        <v>36</v>
      </c>
      <c r="G107" s="5">
        <v>0</v>
      </c>
      <c r="H107" s="5" t="s">
        <v>36</v>
      </c>
      <c r="I107" s="5" t="s">
        <v>286</v>
      </c>
      <c r="J107" s="5">
        <v>36</v>
      </c>
      <c r="K107" s="5">
        <v>2.7</v>
      </c>
      <c r="L107" s="5">
        <v>150</v>
      </c>
      <c r="M107" s="5">
        <v>0.1</v>
      </c>
      <c r="N107" s="5" t="s">
        <v>287</v>
      </c>
      <c r="O107" s="5">
        <v>95</v>
      </c>
      <c r="P107" s="5" t="s">
        <v>288</v>
      </c>
      <c r="Q107" s="5" t="s">
        <v>289</v>
      </c>
      <c r="R107" s="5">
        <v>0.35</v>
      </c>
      <c r="S107" s="5">
        <v>0.937</v>
      </c>
      <c r="T107" s="5" t="s">
        <v>43</v>
      </c>
      <c r="U107" s="5" t="s">
        <v>76</v>
      </c>
      <c r="V107" s="5" t="s">
        <v>77</v>
      </c>
      <c r="W107" s="5" t="s">
        <v>46</v>
      </c>
      <c r="X107" s="5" t="s">
        <v>47</v>
      </c>
    </row>
    <row r="108" ht="30" customHeight="1" spans="1:24">
      <c r="A108" s="4" t="str">
        <f>HYPERLINK("https://www.ti.com.cn/product/cn/LMP8640-Q1","LMP8640-Q1")</f>
        <v>LMP8640-Q1</v>
      </c>
      <c r="B108" s="5" t="s">
        <v>290</v>
      </c>
      <c r="C108" s="4" t="str">
        <f>HYPERLINK("https://www.ti.com.cn/cn/lit/gpn/LMP8640-Q1","PDF data sheet")</f>
        <v>PDF data sheet</v>
      </c>
      <c r="D108" s="4" t="str">
        <f>HYPERLINK("https://www.ti.com.cn/document-viewer/cn/LMP8640-Q1/datasheet","HTML data sheet")</f>
        <v>HTML data sheet</v>
      </c>
      <c r="E108" s="5" t="s">
        <v>35</v>
      </c>
      <c r="F108" s="5">
        <v>42</v>
      </c>
      <c r="G108" s="5">
        <v>-2</v>
      </c>
      <c r="H108" s="5" t="s">
        <v>36</v>
      </c>
      <c r="I108" s="5" t="s">
        <v>218</v>
      </c>
      <c r="J108" s="5">
        <v>12</v>
      </c>
      <c r="K108" s="5">
        <v>2.7</v>
      </c>
      <c r="L108" s="5">
        <v>900</v>
      </c>
      <c r="M108" s="5">
        <v>1.2</v>
      </c>
      <c r="N108" s="5">
        <v>20</v>
      </c>
      <c r="O108" s="5">
        <v>60</v>
      </c>
      <c r="P108" s="5">
        <v>950</v>
      </c>
      <c r="Q108" s="5">
        <v>0.25</v>
      </c>
      <c r="R108" s="5">
        <v>0.722</v>
      </c>
      <c r="S108" s="5">
        <v>1.018</v>
      </c>
      <c r="T108" s="5" t="s">
        <v>43</v>
      </c>
      <c r="U108" s="5" t="s">
        <v>110</v>
      </c>
      <c r="V108" s="5" t="s">
        <v>111</v>
      </c>
      <c r="W108" s="5" t="s">
        <v>54</v>
      </c>
      <c r="X108" s="5" t="s">
        <v>47</v>
      </c>
    </row>
    <row r="109" ht="30" customHeight="1" spans="1:24">
      <c r="A109" s="4" t="str">
        <f>HYPERLINK("https://www.ti.com.cn/product/cn/INA215","INA215")</f>
        <v>INA215</v>
      </c>
      <c r="B109" s="5" t="s">
        <v>291</v>
      </c>
      <c r="C109" s="4" t="str">
        <f>HYPERLINK("https://www.ti.com.cn/cn/lit/gpn/INA215","PDF data sheet")</f>
        <v>PDF data sheet</v>
      </c>
      <c r="D109" s="4" t="str">
        <f>HYPERLINK("https://www.ti.com.cn/document-viewer/cn/INA215/datasheet","HTML data sheet")</f>
        <v>HTML data sheet</v>
      </c>
      <c r="E109" s="5" t="s">
        <v>35</v>
      </c>
      <c r="F109" s="5">
        <v>26</v>
      </c>
      <c r="G109" s="5">
        <v>-0.3</v>
      </c>
      <c r="H109" s="5" t="s">
        <v>50</v>
      </c>
      <c r="I109" s="5" t="s">
        <v>115</v>
      </c>
      <c r="J109" s="5">
        <v>26</v>
      </c>
      <c r="K109" s="5">
        <v>2.7</v>
      </c>
      <c r="L109" s="5">
        <v>60</v>
      </c>
      <c r="M109" s="5">
        <v>0.1</v>
      </c>
      <c r="N109" s="5">
        <v>75</v>
      </c>
      <c r="O109" s="5">
        <v>105</v>
      </c>
      <c r="P109" s="5">
        <v>40</v>
      </c>
      <c r="Q109" s="5" t="s">
        <v>276</v>
      </c>
      <c r="R109" s="5">
        <v>0.115</v>
      </c>
      <c r="S109" s="5">
        <v>0.25</v>
      </c>
      <c r="T109" s="5" t="s">
        <v>43</v>
      </c>
      <c r="U109" s="5" t="s">
        <v>292</v>
      </c>
      <c r="V109" s="5" t="s">
        <v>293</v>
      </c>
      <c r="W109" s="5" t="s">
        <v>54</v>
      </c>
      <c r="X109" s="5" t="s">
        <v>47</v>
      </c>
    </row>
    <row r="110" ht="30" customHeight="1" spans="1:24">
      <c r="A110" s="4" t="str">
        <f>HYPERLINK("https://www.ti.com.cn/product/cn/INA225","INA225")</f>
        <v>INA225</v>
      </c>
      <c r="B110" s="5" t="s">
        <v>294</v>
      </c>
      <c r="C110" s="4" t="str">
        <f>HYPERLINK("https://www.ti.com.cn/cn/lit/gpn/INA225","PDF data sheet")</f>
        <v>PDF data sheet</v>
      </c>
      <c r="D110" s="4" t="str">
        <f>HYPERLINK("https://www.ti.com.cn/document-viewer/cn/INA225/datasheet","HTML data sheet")</f>
        <v>HTML data sheet</v>
      </c>
      <c r="E110" s="5" t="s">
        <v>35</v>
      </c>
      <c r="F110" s="5">
        <v>36</v>
      </c>
      <c r="G110" s="5">
        <v>0</v>
      </c>
      <c r="H110" s="5" t="s">
        <v>50</v>
      </c>
      <c r="I110" s="5" t="s">
        <v>286</v>
      </c>
      <c r="J110" s="5">
        <v>36</v>
      </c>
      <c r="K110" s="5">
        <v>2.7</v>
      </c>
      <c r="L110" s="5">
        <v>150</v>
      </c>
      <c r="M110" s="5">
        <v>0.1</v>
      </c>
      <c r="N110" s="5" t="s">
        <v>287</v>
      </c>
      <c r="O110" s="5">
        <v>95</v>
      </c>
      <c r="P110" s="5" t="s">
        <v>288</v>
      </c>
      <c r="Q110" s="5" t="s">
        <v>289</v>
      </c>
      <c r="R110" s="5">
        <v>0.35</v>
      </c>
      <c r="S110" s="5">
        <v>0.794</v>
      </c>
      <c r="T110" s="5" t="s">
        <v>43</v>
      </c>
      <c r="U110" s="5" t="s">
        <v>76</v>
      </c>
      <c r="V110" s="5" t="s">
        <v>77</v>
      </c>
      <c r="W110" s="5" t="s">
        <v>54</v>
      </c>
      <c r="X110" s="5" t="s">
        <v>47</v>
      </c>
    </row>
    <row r="111" ht="30" customHeight="1" spans="1:24">
      <c r="A111" s="4" t="str">
        <f>HYPERLINK("https://www.ti.com.cn/product/cn/INA300","INA300")</f>
        <v>INA300</v>
      </c>
      <c r="B111" s="5" t="s">
        <v>295</v>
      </c>
      <c r="C111" s="4" t="str">
        <f>HYPERLINK("https://www.ti.com.cn/cn/lit/gpn/INA300","PDF data sheet")</f>
        <v>PDF data sheet</v>
      </c>
      <c r="D111" s="4" t="str">
        <f>HYPERLINK("https://www.ti.com.cn/document-viewer/cn/INA300/datasheet","HTML data sheet")</f>
        <v>HTML data sheet</v>
      </c>
      <c r="E111" s="5" t="s">
        <v>35</v>
      </c>
      <c r="F111" s="5">
        <v>36</v>
      </c>
      <c r="G111" s="5">
        <v>0</v>
      </c>
      <c r="H111" s="5" t="s">
        <v>50</v>
      </c>
      <c r="I111" s="5" t="s">
        <v>181</v>
      </c>
      <c r="J111" s="5">
        <v>5.5</v>
      </c>
      <c r="K111" s="5">
        <v>2.7</v>
      </c>
      <c r="L111" s="5">
        <v>650</v>
      </c>
      <c r="M111" s="5">
        <v>0.1</v>
      </c>
      <c r="N111" s="5"/>
      <c r="O111" s="5">
        <v>100</v>
      </c>
      <c r="P111" s="5"/>
      <c r="Q111" s="5"/>
      <c r="R111" s="5">
        <v>0.15</v>
      </c>
      <c r="S111" s="5">
        <v>0.45</v>
      </c>
      <c r="T111" s="5" t="s">
        <v>43</v>
      </c>
      <c r="U111" s="5" t="s">
        <v>241</v>
      </c>
      <c r="V111" s="5" t="s">
        <v>242</v>
      </c>
      <c r="W111" s="5" t="s">
        <v>54</v>
      </c>
      <c r="X111" s="5" t="s">
        <v>47</v>
      </c>
    </row>
    <row r="112" ht="30" customHeight="1" spans="1:24">
      <c r="A112" s="4" t="str">
        <f>HYPERLINK("https://www.ti.com.cn/product/cn/INA212-Q1","INA212-Q1")</f>
        <v>INA212-Q1</v>
      </c>
      <c r="B112" s="5" t="s">
        <v>275</v>
      </c>
      <c r="C112" s="4" t="str">
        <f>HYPERLINK("https://www.ti.com.cn/cn/lit/gpn/INA212-Q1","PDF data sheet")</f>
        <v>PDF data sheet</v>
      </c>
      <c r="D112" s="4" t="str">
        <f>HYPERLINK("https://www.ti.com.cn/document-viewer/cn/INA212-Q1/datasheet","HTML data sheet")</f>
        <v>HTML data sheet</v>
      </c>
      <c r="E112" s="5" t="s">
        <v>35</v>
      </c>
      <c r="F112" s="5">
        <v>26</v>
      </c>
      <c r="G112" s="5">
        <v>-0.3</v>
      </c>
      <c r="H112" s="5" t="s">
        <v>36</v>
      </c>
      <c r="I112" s="5" t="s">
        <v>115</v>
      </c>
      <c r="J112" s="5">
        <v>26</v>
      </c>
      <c r="K112" s="5">
        <v>2.7</v>
      </c>
      <c r="L112" s="5">
        <v>35</v>
      </c>
      <c r="M112" s="5">
        <v>0.1</v>
      </c>
      <c r="N112" s="5">
        <v>1000</v>
      </c>
      <c r="O112" s="5">
        <v>105</v>
      </c>
      <c r="P112" s="5">
        <v>4</v>
      </c>
      <c r="Q112" s="5" t="s">
        <v>276</v>
      </c>
      <c r="R112" s="5">
        <v>0.115</v>
      </c>
      <c r="S112" s="5">
        <v>0.295</v>
      </c>
      <c r="T112" s="5" t="s">
        <v>43</v>
      </c>
      <c r="U112" s="5" t="s">
        <v>44</v>
      </c>
      <c r="V112" s="5" t="s">
        <v>45</v>
      </c>
      <c r="W112" s="5" t="s">
        <v>46</v>
      </c>
      <c r="X112" s="5" t="s">
        <v>47</v>
      </c>
    </row>
    <row r="113" ht="30" customHeight="1" spans="1:24">
      <c r="A113" s="4" t="str">
        <f>HYPERLINK("https://www.ti.com.cn/product/cn/LMP92064","LMP92064")</f>
        <v>LMP92064</v>
      </c>
      <c r="B113" s="5" t="s">
        <v>296</v>
      </c>
      <c r="C113" s="4" t="str">
        <f>HYPERLINK("https://www.ti.com.cn/cn/lit/gpn/LMP92064","PDF data sheet")</f>
        <v>PDF data sheet</v>
      </c>
      <c r="D113" s="4" t="str">
        <f>HYPERLINK("https://www.ti.com.cn/document-viewer/cn/LMP92064/datasheet","HTML data sheet")</f>
        <v>HTML data sheet</v>
      </c>
      <c r="E113" s="5" t="s">
        <v>108</v>
      </c>
      <c r="F113" s="5">
        <v>2</v>
      </c>
      <c r="G113" s="5">
        <v>-0.2</v>
      </c>
      <c r="H113" s="5" t="s">
        <v>50</v>
      </c>
      <c r="I113" s="5" t="s">
        <v>218</v>
      </c>
      <c r="J113" s="5">
        <v>5.5</v>
      </c>
      <c r="K113" s="5">
        <v>4.5</v>
      </c>
      <c r="L113" s="5">
        <v>32</v>
      </c>
      <c r="M113" s="5">
        <v>0.28</v>
      </c>
      <c r="N113" s="5">
        <v>25</v>
      </c>
      <c r="O113" s="5">
        <v>110</v>
      </c>
      <c r="P113" s="5">
        <v>70</v>
      </c>
      <c r="Q113" s="5" t="s">
        <v>297</v>
      </c>
      <c r="R113" s="5">
        <v>13</v>
      </c>
      <c r="S113" s="5">
        <v>4.18</v>
      </c>
      <c r="T113" s="5" t="s">
        <v>298</v>
      </c>
      <c r="U113" s="5" t="s">
        <v>52</v>
      </c>
      <c r="V113" s="5" t="s">
        <v>299</v>
      </c>
      <c r="W113" s="5" t="s">
        <v>54</v>
      </c>
      <c r="X113" s="5" t="s">
        <v>47</v>
      </c>
    </row>
    <row r="114" ht="30" customHeight="1" spans="1:24">
      <c r="A114" s="4" t="str">
        <f>HYPERLINK("https://www.ti.com.cn/product/cn/LMP8481","LMP8481")</f>
        <v>LMP8481</v>
      </c>
      <c r="B114" s="5" t="s">
        <v>300</v>
      </c>
      <c r="C114" s="4" t="str">
        <f>HYPERLINK("https://www.ti.com.cn/cn/lit/gpn/LMP8481","PDF data sheet")</f>
        <v>PDF data sheet</v>
      </c>
      <c r="D114" s="4" t="str">
        <f>HYPERLINK("https://www.ti.com.cn/document-viewer/cn/LMP8481/datasheet","HTML data sheet")</f>
        <v>HTML data sheet</v>
      </c>
      <c r="E114" s="5" t="s">
        <v>35</v>
      </c>
      <c r="F114" s="5">
        <v>76</v>
      </c>
      <c r="G114" s="5">
        <v>4</v>
      </c>
      <c r="H114" s="5" t="s">
        <v>50</v>
      </c>
      <c r="I114" s="5" t="s">
        <v>256</v>
      </c>
      <c r="J114" s="5">
        <v>76</v>
      </c>
      <c r="K114" s="5">
        <v>4.5</v>
      </c>
      <c r="L114" s="5">
        <v>265</v>
      </c>
      <c r="M114" s="5">
        <v>6</v>
      </c>
      <c r="N114" s="5" t="s">
        <v>257</v>
      </c>
      <c r="O114" s="5">
        <v>100</v>
      </c>
      <c r="P114" s="5">
        <v>270</v>
      </c>
      <c r="Q114" s="5">
        <v>0.6</v>
      </c>
      <c r="R114" s="5">
        <v>0.155</v>
      </c>
      <c r="S114" s="5">
        <v>1.058</v>
      </c>
      <c r="T114" s="5" t="s">
        <v>43</v>
      </c>
      <c r="U114" s="5" t="s">
        <v>76</v>
      </c>
      <c r="V114" s="5" t="s">
        <v>77</v>
      </c>
      <c r="W114" s="5" t="s">
        <v>54</v>
      </c>
      <c r="X114" s="5" t="s">
        <v>47</v>
      </c>
    </row>
    <row r="115" ht="30" customHeight="1" spans="1:24">
      <c r="A115" s="4" t="str">
        <f>HYPERLINK("https://www.ti.com.cn/product/cn/INA231","INA231")</f>
        <v>INA231</v>
      </c>
      <c r="B115" s="5" t="s">
        <v>301</v>
      </c>
      <c r="C115" s="4" t="str">
        <f>HYPERLINK("https://www.ti.com.cn/cn/lit/gpn/INA231","PDF data sheet")</f>
        <v>PDF data sheet</v>
      </c>
      <c r="D115" s="4" t="str">
        <f>HYPERLINK("https://www.ti.com.cn/document-viewer/cn/INA231/datasheet","HTML data sheet")</f>
        <v>HTML data sheet</v>
      </c>
      <c r="E115" s="5" t="s">
        <v>108</v>
      </c>
      <c r="F115" s="5">
        <v>28</v>
      </c>
      <c r="G115" s="5">
        <v>0</v>
      </c>
      <c r="H115" s="5" t="s">
        <v>50</v>
      </c>
      <c r="I115" s="5" t="s">
        <v>109</v>
      </c>
      <c r="J115" s="5">
        <v>5.5</v>
      </c>
      <c r="K115" s="5">
        <v>2.7</v>
      </c>
      <c r="L115" s="5">
        <v>50</v>
      </c>
      <c r="M115" s="5">
        <v>0.1</v>
      </c>
      <c r="N115" s="5">
        <v>1</v>
      </c>
      <c r="O115" s="5">
        <v>100</v>
      </c>
      <c r="P115" s="5">
        <v>3.5</v>
      </c>
      <c r="Q115" s="5">
        <v>0.5</v>
      </c>
      <c r="R115" s="5">
        <v>0.42</v>
      </c>
      <c r="S115" s="5">
        <v>0.83</v>
      </c>
      <c r="T115" s="5" t="s">
        <v>43</v>
      </c>
      <c r="U115" s="5" t="s">
        <v>302</v>
      </c>
      <c r="V115" s="5" t="s">
        <v>133</v>
      </c>
      <c r="W115" s="5" t="s">
        <v>54</v>
      </c>
      <c r="X115" s="5" t="s">
        <v>47</v>
      </c>
    </row>
    <row r="116" ht="30" customHeight="1" spans="1:24">
      <c r="A116" s="4" t="str">
        <f>HYPERLINK("https://www.ti.com.cn/product/cn/LM5056A","LM5056A")</f>
        <v>LM5056A</v>
      </c>
      <c r="B116" s="5" t="s">
        <v>303</v>
      </c>
      <c r="C116" s="4" t="str">
        <f>HYPERLINK("https://www.ti.com.cn/cn/lit/gpn/LM5056A","PDF data sheet")</f>
        <v>PDF data sheet</v>
      </c>
      <c r="D116" s="4" t="s">
        <v>304</v>
      </c>
      <c r="E116" s="5" t="s">
        <v>108</v>
      </c>
      <c r="F116" s="5">
        <v>80</v>
      </c>
      <c r="G116" s="5">
        <v>10</v>
      </c>
      <c r="H116" s="5" t="s">
        <v>50</v>
      </c>
      <c r="I116" s="5" t="s">
        <v>305</v>
      </c>
      <c r="J116" s="5">
        <v>5.5</v>
      </c>
      <c r="K116" s="5">
        <v>4.5</v>
      </c>
      <c r="L116" s="5">
        <v>300</v>
      </c>
      <c r="M116" s="5"/>
      <c r="N116" s="5" t="s">
        <v>306</v>
      </c>
      <c r="O116" s="5"/>
      <c r="P116" s="5" t="s">
        <v>54</v>
      </c>
      <c r="Q116" s="5">
        <v>1.25</v>
      </c>
      <c r="R116" s="5">
        <v>6.8</v>
      </c>
      <c r="S116" s="5">
        <v>2.876</v>
      </c>
      <c r="T116" s="5" t="s">
        <v>43</v>
      </c>
      <c r="U116" s="5" t="s">
        <v>86</v>
      </c>
      <c r="V116" s="5" t="s">
        <v>87</v>
      </c>
      <c r="W116" s="5" t="s">
        <v>54</v>
      </c>
      <c r="X116" s="5" t="s">
        <v>47</v>
      </c>
    </row>
    <row r="117" ht="30" customHeight="1" spans="1:24">
      <c r="A117" s="4" t="str">
        <f>HYPERLINK("https://www.ti.com.cn/product/cn/LMP8480","LMP8480")</f>
        <v>LMP8480</v>
      </c>
      <c r="B117" s="5" t="s">
        <v>307</v>
      </c>
      <c r="C117" s="4" t="str">
        <f>HYPERLINK("https://www.ti.com.cn/cn/lit/gpn/LMP8480","PDF data sheet")</f>
        <v>PDF data sheet</v>
      </c>
      <c r="D117" s="4" t="str">
        <f>HYPERLINK("https://www.ti.com.cn/document-viewer/cn/LMP8480/datasheet","HTML data sheet")</f>
        <v>HTML data sheet</v>
      </c>
      <c r="E117" s="5" t="s">
        <v>35</v>
      </c>
      <c r="F117" s="5">
        <v>76</v>
      </c>
      <c r="G117" s="5">
        <v>4</v>
      </c>
      <c r="H117" s="5" t="s">
        <v>50</v>
      </c>
      <c r="I117" s="5"/>
      <c r="J117" s="5">
        <v>76</v>
      </c>
      <c r="K117" s="5">
        <v>4.5</v>
      </c>
      <c r="L117" s="5">
        <v>265</v>
      </c>
      <c r="M117" s="5">
        <v>6</v>
      </c>
      <c r="N117" s="5" t="s">
        <v>259</v>
      </c>
      <c r="O117" s="5">
        <v>100</v>
      </c>
      <c r="P117" s="5">
        <v>270</v>
      </c>
      <c r="Q117" s="5">
        <v>0.6</v>
      </c>
      <c r="R117" s="5">
        <v>0.155</v>
      </c>
      <c r="S117" s="5">
        <v>1.035</v>
      </c>
      <c r="T117" s="5" t="s">
        <v>43</v>
      </c>
      <c r="U117" s="5" t="s">
        <v>76</v>
      </c>
      <c r="V117" s="5" t="s">
        <v>77</v>
      </c>
      <c r="W117" s="5" t="s">
        <v>54</v>
      </c>
      <c r="X117" s="5" t="s">
        <v>47</v>
      </c>
    </row>
    <row r="118" ht="30" customHeight="1" spans="1:24">
      <c r="A118" s="4" t="str">
        <f>HYPERLINK("https://www.ti.com.cn/product/cn/INA220-Q1","INA220-Q1")</f>
        <v>INA220-Q1</v>
      </c>
      <c r="B118" s="5" t="s">
        <v>308</v>
      </c>
      <c r="C118" s="4" t="str">
        <f>HYPERLINK("https://www.ti.com.cn/cn/lit/gpn/INA220-Q1","PDF data sheet")</f>
        <v>PDF data sheet</v>
      </c>
      <c r="D118" s="4" t="str">
        <f>HYPERLINK("https://www.ti.com.cn/document-viewer/cn/INA220-Q1/datasheet","HTML data sheet")</f>
        <v>HTML data sheet</v>
      </c>
      <c r="E118" s="5" t="s">
        <v>108</v>
      </c>
      <c r="F118" s="5">
        <v>26</v>
      </c>
      <c r="G118" s="5">
        <v>0</v>
      </c>
      <c r="H118" s="5" t="s">
        <v>36</v>
      </c>
      <c r="I118" s="5" t="s">
        <v>309</v>
      </c>
      <c r="J118" s="5">
        <v>5.5</v>
      </c>
      <c r="K118" s="5">
        <v>3</v>
      </c>
      <c r="L118" s="5">
        <v>50</v>
      </c>
      <c r="M118" s="5">
        <v>0.16</v>
      </c>
      <c r="N118" s="5" t="s">
        <v>310</v>
      </c>
      <c r="O118" s="5">
        <v>120</v>
      </c>
      <c r="P118" s="5">
        <v>5.5</v>
      </c>
      <c r="Q118" s="5">
        <v>0.3</v>
      </c>
      <c r="R118" s="5">
        <v>1</v>
      </c>
      <c r="S118" s="5">
        <v>1.071</v>
      </c>
      <c r="T118" s="5" t="s">
        <v>43</v>
      </c>
      <c r="U118" s="5" t="s">
        <v>76</v>
      </c>
      <c r="V118" s="5" t="s">
        <v>77</v>
      </c>
      <c r="W118" s="5" t="s">
        <v>54</v>
      </c>
      <c r="X118" s="5" t="s">
        <v>47</v>
      </c>
    </row>
    <row r="119" ht="30" customHeight="1" spans="1:24">
      <c r="A119" s="4" t="str">
        <f>HYPERLINK("https://www.ti.com.cn/product/cn/INA223","INA223")</f>
        <v>INA223</v>
      </c>
      <c r="B119" s="5" t="s">
        <v>311</v>
      </c>
      <c r="C119" s="4" t="str">
        <f>HYPERLINK("https://www.ti.com.cn/cn/lit/gpn/INA223","PDF data sheet")</f>
        <v>PDF data sheet</v>
      </c>
      <c r="D119" s="4" t="s">
        <v>304</v>
      </c>
      <c r="E119" s="5" t="s">
        <v>35</v>
      </c>
      <c r="F119" s="5">
        <v>26</v>
      </c>
      <c r="G119" s="5">
        <v>0</v>
      </c>
      <c r="H119" s="5" t="s">
        <v>50</v>
      </c>
      <c r="I119" s="5" t="s">
        <v>312</v>
      </c>
      <c r="J119" s="5">
        <v>5.5</v>
      </c>
      <c r="K119" s="5">
        <v>2.7</v>
      </c>
      <c r="L119" s="5" t="s">
        <v>313</v>
      </c>
      <c r="M119" s="5">
        <v>0.6</v>
      </c>
      <c r="N119" s="5" t="s">
        <v>314</v>
      </c>
      <c r="O119" s="5">
        <v>100</v>
      </c>
      <c r="P119" s="5">
        <v>25</v>
      </c>
      <c r="Q119" s="5" t="s">
        <v>315</v>
      </c>
      <c r="R119" s="5">
        <v>0.25</v>
      </c>
      <c r="S119" s="5">
        <v>1.03</v>
      </c>
      <c r="T119" s="5" t="s">
        <v>298</v>
      </c>
      <c r="U119" s="5" t="s">
        <v>316</v>
      </c>
      <c r="V119" s="5" t="s">
        <v>299</v>
      </c>
      <c r="W119" s="5" t="s">
        <v>54</v>
      </c>
      <c r="X119" s="5" t="s">
        <v>47</v>
      </c>
    </row>
    <row r="120" ht="30" customHeight="1" spans="1:24">
      <c r="A120" s="4" t="str">
        <f>HYPERLINK("https://www.ti.com.cn/product/cn/INA3221","INA3221")</f>
        <v>INA3221</v>
      </c>
      <c r="B120" s="5" t="s">
        <v>317</v>
      </c>
      <c r="C120" s="4" t="str">
        <f>HYPERLINK("https://www.ti.com.cn/cn/lit/gpn/INA3221","PDF data sheet")</f>
        <v>PDF data sheet</v>
      </c>
      <c r="D120" s="4" t="str">
        <f>HYPERLINK("https://www.ti.com.cn/document-viewer/cn/INA3221/datasheet","HTML data sheet")</f>
        <v>HTML data sheet</v>
      </c>
      <c r="E120" s="5" t="s">
        <v>108</v>
      </c>
      <c r="F120" s="5">
        <v>26</v>
      </c>
      <c r="G120" s="5">
        <v>0</v>
      </c>
      <c r="H120" s="5" t="s">
        <v>50</v>
      </c>
      <c r="I120" s="5" t="s">
        <v>280</v>
      </c>
      <c r="J120" s="5">
        <v>5.5</v>
      </c>
      <c r="K120" s="5">
        <v>2.7</v>
      </c>
      <c r="L120" s="5">
        <v>80</v>
      </c>
      <c r="M120" s="5">
        <v>0.1</v>
      </c>
      <c r="N120" s="5">
        <v>1</v>
      </c>
      <c r="O120" s="5">
        <v>110</v>
      </c>
      <c r="P120" s="5" t="s">
        <v>54</v>
      </c>
      <c r="Q120" s="5">
        <v>0.25</v>
      </c>
      <c r="R120" s="5">
        <v>0.35</v>
      </c>
      <c r="S120" s="5">
        <v>1.32</v>
      </c>
      <c r="T120" s="5" t="s">
        <v>43</v>
      </c>
      <c r="U120" s="5" t="s">
        <v>154</v>
      </c>
      <c r="V120" s="5" t="s">
        <v>53</v>
      </c>
      <c r="W120" s="5" t="s">
        <v>54</v>
      </c>
      <c r="X120" s="5" t="s">
        <v>47</v>
      </c>
    </row>
    <row r="121" ht="30" customHeight="1" spans="1:24">
      <c r="A121" s="4" t="str">
        <f>HYPERLINK("https://www.ti.com.cn/product/cn/INA230","INA230")</f>
        <v>INA230</v>
      </c>
      <c r="B121" s="5" t="s">
        <v>318</v>
      </c>
      <c r="C121" s="4" t="str">
        <f>HYPERLINK("https://www.ti.com.cn/cn/lit/gpn/INA230","PDF data sheet")</f>
        <v>PDF data sheet</v>
      </c>
      <c r="D121" s="4" t="str">
        <f>HYPERLINK("https://www.ti.com.cn/document-viewer/cn/INA230/datasheet","HTML data sheet")</f>
        <v>HTML data sheet</v>
      </c>
      <c r="E121" s="5" t="s">
        <v>108</v>
      </c>
      <c r="F121" s="5">
        <v>36</v>
      </c>
      <c r="G121" s="5">
        <v>0</v>
      </c>
      <c r="H121" s="5" t="s">
        <v>50</v>
      </c>
      <c r="I121" s="5" t="s">
        <v>109</v>
      </c>
      <c r="J121" s="5">
        <v>5.5</v>
      </c>
      <c r="K121" s="5">
        <v>2.7</v>
      </c>
      <c r="L121" s="5">
        <v>25</v>
      </c>
      <c r="M121" s="5">
        <v>0.05</v>
      </c>
      <c r="N121" s="5">
        <v>1</v>
      </c>
      <c r="O121" s="5">
        <v>120</v>
      </c>
      <c r="P121" s="5">
        <v>3.5</v>
      </c>
      <c r="Q121" s="5">
        <v>0.3</v>
      </c>
      <c r="R121" s="5">
        <v>0.42</v>
      </c>
      <c r="S121" s="5">
        <v>0.87</v>
      </c>
      <c r="T121" s="5" t="s">
        <v>43</v>
      </c>
      <c r="U121" s="5" t="s">
        <v>319</v>
      </c>
      <c r="V121" s="5" t="s">
        <v>320</v>
      </c>
      <c r="W121" s="5" t="s">
        <v>54</v>
      </c>
      <c r="X121" s="5" t="s">
        <v>47</v>
      </c>
    </row>
    <row r="122" ht="30" customHeight="1" spans="1:24">
      <c r="A122" s="4" t="str">
        <f>HYPERLINK("https://www.ti.com.cn/product/cn/LMP8646","LMP8646")</f>
        <v>LMP8646</v>
      </c>
      <c r="B122" s="5" t="s">
        <v>321</v>
      </c>
      <c r="C122" s="4" t="str">
        <f>HYPERLINK("https://www.ti.com.cn/cn/lit/gpn/LMP8646","PDF data sheet")</f>
        <v>PDF data sheet</v>
      </c>
      <c r="D122" s="4" t="str">
        <f>HYPERLINK("https://www.ti.com.cn/document-viewer/cn/LMP8646/datasheet","HTML data sheet")</f>
        <v>HTML data sheet</v>
      </c>
      <c r="E122" s="5" t="s">
        <v>35</v>
      </c>
      <c r="F122" s="5">
        <v>76</v>
      </c>
      <c r="G122" s="5">
        <v>-2</v>
      </c>
      <c r="H122" s="5" t="s">
        <v>50</v>
      </c>
      <c r="I122" s="5" t="s">
        <v>322</v>
      </c>
      <c r="J122" s="5">
        <v>12</v>
      </c>
      <c r="K122" s="5">
        <v>2.7</v>
      </c>
      <c r="L122" s="5">
        <v>1000</v>
      </c>
      <c r="M122" s="5">
        <v>4</v>
      </c>
      <c r="N122" s="5" t="s">
        <v>323</v>
      </c>
      <c r="O122" s="5">
        <v>55</v>
      </c>
      <c r="P122" s="5">
        <v>35</v>
      </c>
      <c r="Q122" s="5">
        <v>2</v>
      </c>
      <c r="R122" s="5">
        <v>3.11</v>
      </c>
      <c r="S122" s="5">
        <v>1.162</v>
      </c>
      <c r="T122" s="5" t="s">
        <v>43</v>
      </c>
      <c r="U122" s="5" t="s">
        <v>110</v>
      </c>
      <c r="V122" s="5" t="s">
        <v>111</v>
      </c>
      <c r="W122" s="5" t="s">
        <v>54</v>
      </c>
      <c r="X122" s="5" t="s">
        <v>47</v>
      </c>
    </row>
    <row r="123" ht="30" customHeight="1" spans="1:24">
      <c r="A123" s="4" t="str">
        <f>HYPERLINK("https://www.ti.com.cn/product/cn/INA226","INA226")</f>
        <v>INA226</v>
      </c>
      <c r="B123" s="5" t="s">
        <v>324</v>
      </c>
      <c r="C123" s="4" t="str">
        <f>HYPERLINK("https://www.ti.com.cn/cn/lit/gpn/INA226","PDF data sheet")</f>
        <v>PDF data sheet</v>
      </c>
      <c r="D123" s="4" t="str">
        <f>HYPERLINK("https://www.ti.com.cn/document-viewer/cn/INA226/datasheet","HTML data sheet")</f>
        <v>HTML data sheet</v>
      </c>
      <c r="E123" s="5" t="s">
        <v>108</v>
      </c>
      <c r="F123" s="5">
        <v>36</v>
      </c>
      <c r="G123" s="5">
        <v>0</v>
      </c>
      <c r="H123" s="5" t="s">
        <v>50</v>
      </c>
      <c r="I123" s="5" t="s">
        <v>283</v>
      </c>
      <c r="J123" s="5">
        <v>5.5</v>
      </c>
      <c r="K123" s="5">
        <v>2.7</v>
      </c>
      <c r="L123" s="5">
        <v>10</v>
      </c>
      <c r="M123" s="5">
        <v>0.02</v>
      </c>
      <c r="N123" s="5">
        <v>1</v>
      </c>
      <c r="O123" s="5">
        <v>126</v>
      </c>
      <c r="P123" s="5">
        <v>3.5</v>
      </c>
      <c r="Q123" s="5">
        <v>0.1</v>
      </c>
      <c r="R123" s="5">
        <v>0.42</v>
      </c>
      <c r="S123" s="5">
        <v>0.95</v>
      </c>
      <c r="T123" s="5" t="s">
        <v>43</v>
      </c>
      <c r="U123" s="5" t="s">
        <v>76</v>
      </c>
      <c r="V123" s="5" t="s">
        <v>77</v>
      </c>
      <c r="W123" s="5" t="s">
        <v>54</v>
      </c>
      <c r="X123" s="5" t="s">
        <v>47</v>
      </c>
    </row>
    <row r="124" ht="30" customHeight="1" spans="1:24">
      <c r="A124" s="4" t="str">
        <f>HYPERLINK("https://www.ti.com.cn/product/cn/LMP8278Q-Q1","LMP8278Q-Q1")</f>
        <v>LMP8278Q-Q1</v>
      </c>
      <c r="B124" s="5" t="s">
        <v>325</v>
      </c>
      <c r="C124" s="4" t="str">
        <f>HYPERLINK("https://www.ti.com.cn/cn/lit/gpn/LMP8278Q-Q1","PDF data sheet")</f>
        <v>PDF data sheet</v>
      </c>
      <c r="D124" s="4" t="s">
        <v>304</v>
      </c>
      <c r="E124" s="5" t="s">
        <v>35</v>
      </c>
      <c r="F124" s="5">
        <v>40</v>
      </c>
      <c r="G124" s="5">
        <v>-2</v>
      </c>
      <c r="H124" s="5" t="s">
        <v>36</v>
      </c>
      <c r="I124" s="5" t="s">
        <v>218</v>
      </c>
      <c r="J124" s="5">
        <v>5.5</v>
      </c>
      <c r="K124" s="5">
        <v>4.5</v>
      </c>
      <c r="L124" s="5">
        <v>2000</v>
      </c>
      <c r="M124" s="5">
        <v>2.5</v>
      </c>
      <c r="N124" s="5">
        <v>14</v>
      </c>
      <c r="O124" s="5">
        <v>80</v>
      </c>
      <c r="P124" s="5">
        <v>90</v>
      </c>
      <c r="Q124" s="5">
        <v>1</v>
      </c>
      <c r="R124" s="5">
        <v>0.55</v>
      </c>
      <c r="S124" s="5">
        <v>1.004</v>
      </c>
      <c r="T124" s="5" t="s">
        <v>43</v>
      </c>
      <c r="U124" s="5" t="s">
        <v>76</v>
      </c>
      <c r="V124" s="5" t="s">
        <v>77</v>
      </c>
      <c r="W124" s="5" t="s">
        <v>54</v>
      </c>
      <c r="X124" s="5" t="s">
        <v>47</v>
      </c>
    </row>
    <row r="125" ht="30" customHeight="1" spans="1:24">
      <c r="A125" s="4" t="str">
        <f>HYPERLINK("https://www.ti.com.cn/product/cn/INA271-HT","INA271-HT")</f>
        <v>INA271-HT</v>
      </c>
      <c r="B125" s="5" t="s">
        <v>326</v>
      </c>
      <c r="C125" s="4" t="str">
        <f>HYPERLINK("https://www.ti.com.cn/cn/lit/gpn/INA271-HT","PDF data sheet")</f>
        <v>PDF data sheet</v>
      </c>
      <c r="D125" s="4" t="s">
        <v>304</v>
      </c>
      <c r="E125" s="5" t="s">
        <v>35</v>
      </c>
      <c r="F125" s="5">
        <v>80</v>
      </c>
      <c r="G125" s="5">
        <v>-16</v>
      </c>
      <c r="H125" s="5" t="s">
        <v>327</v>
      </c>
      <c r="I125" s="5" t="s">
        <v>218</v>
      </c>
      <c r="J125" s="5">
        <v>18</v>
      </c>
      <c r="K125" s="5">
        <v>2.7</v>
      </c>
      <c r="L125" s="5">
        <v>10000</v>
      </c>
      <c r="M125" s="5">
        <v>42</v>
      </c>
      <c r="N125" s="5">
        <v>20</v>
      </c>
      <c r="O125" s="5">
        <v>100</v>
      </c>
      <c r="P125" s="5">
        <v>130</v>
      </c>
      <c r="Q125" s="5">
        <v>2</v>
      </c>
      <c r="R125" s="5">
        <v>0.95</v>
      </c>
      <c r="S125" s="5">
        <v>90.909</v>
      </c>
      <c r="T125" s="5" t="s">
        <v>328</v>
      </c>
      <c r="U125" s="5" t="s">
        <v>329</v>
      </c>
      <c r="V125" s="5" t="s">
        <v>330</v>
      </c>
      <c r="W125" s="5" t="s">
        <v>54</v>
      </c>
      <c r="X125" s="5" t="s">
        <v>47</v>
      </c>
    </row>
    <row r="126" ht="30" customHeight="1" spans="1:24">
      <c r="A126" s="4" t="str">
        <f>HYPERLINK("https://www.ti.com.cn/product/cn/INA214-Q1","INA214-Q1")</f>
        <v>INA214-Q1</v>
      </c>
      <c r="B126" s="5" t="s">
        <v>275</v>
      </c>
      <c r="C126" s="4" t="str">
        <f>HYPERLINK("https://www.ti.com.cn/cn/lit/gpn/INA214-Q1","PDF data sheet")</f>
        <v>PDF data sheet</v>
      </c>
      <c r="D126" s="4" t="str">
        <f>HYPERLINK("https://www.ti.com.cn/document-viewer/cn/INA214-Q1/datasheet","HTML data sheet")</f>
        <v>HTML data sheet</v>
      </c>
      <c r="E126" s="5" t="s">
        <v>35</v>
      </c>
      <c r="F126" s="5">
        <v>26</v>
      </c>
      <c r="G126" s="5">
        <v>-0.3</v>
      </c>
      <c r="H126" s="5" t="s">
        <v>36</v>
      </c>
      <c r="I126" s="5" t="s">
        <v>115</v>
      </c>
      <c r="J126" s="5">
        <v>26</v>
      </c>
      <c r="K126" s="5">
        <v>2.7</v>
      </c>
      <c r="L126" s="5">
        <v>60</v>
      </c>
      <c r="M126" s="5">
        <v>0.1</v>
      </c>
      <c r="N126" s="5">
        <v>100</v>
      </c>
      <c r="O126" s="5">
        <v>105</v>
      </c>
      <c r="P126" s="5">
        <v>30</v>
      </c>
      <c r="Q126" s="5" t="s">
        <v>276</v>
      </c>
      <c r="R126" s="5">
        <v>0.115</v>
      </c>
      <c r="S126" s="5">
        <v>0.295</v>
      </c>
      <c r="T126" s="5" t="s">
        <v>43</v>
      </c>
      <c r="U126" s="5" t="s">
        <v>44</v>
      </c>
      <c r="V126" s="5" t="s">
        <v>45</v>
      </c>
      <c r="W126" s="5" t="s">
        <v>46</v>
      </c>
      <c r="X126" s="5" t="s">
        <v>47</v>
      </c>
    </row>
    <row r="127" ht="30" customHeight="1" spans="1:24">
      <c r="A127" s="4" t="str">
        <f>HYPERLINK("https://www.ti.com.cn/product/cn/INA216","INA216")</f>
        <v>INA216</v>
      </c>
      <c r="B127" s="5" t="s">
        <v>331</v>
      </c>
      <c r="C127" s="4" t="str">
        <f>HYPERLINK("https://www.ti.com.cn/cn/lit/gpn/INA216","PDF data sheet")</f>
        <v>PDF data sheet</v>
      </c>
      <c r="D127" s="4" t="s">
        <v>304</v>
      </c>
      <c r="E127" s="5" t="s">
        <v>35</v>
      </c>
      <c r="F127" s="5">
        <v>5.5</v>
      </c>
      <c r="G127" s="5">
        <v>1.8</v>
      </c>
      <c r="H127" s="5" t="s">
        <v>50</v>
      </c>
      <c r="I127" s="5" t="s">
        <v>332</v>
      </c>
      <c r="J127" s="5">
        <v>5.5</v>
      </c>
      <c r="K127" s="5">
        <v>1.8</v>
      </c>
      <c r="L127" s="5" t="s">
        <v>333</v>
      </c>
      <c r="M127" s="5">
        <v>0.1</v>
      </c>
      <c r="N127" s="5" t="s">
        <v>287</v>
      </c>
      <c r="O127" s="5">
        <v>90</v>
      </c>
      <c r="P127" s="5" t="s">
        <v>334</v>
      </c>
      <c r="Q127" s="5">
        <v>0.2</v>
      </c>
      <c r="R127" s="5">
        <v>0.03</v>
      </c>
      <c r="S127" s="5">
        <v>0.25</v>
      </c>
      <c r="T127" s="5" t="s">
        <v>43</v>
      </c>
      <c r="U127" s="5" t="s">
        <v>335</v>
      </c>
      <c r="V127" s="5" t="s">
        <v>336</v>
      </c>
      <c r="W127" s="5" t="s">
        <v>54</v>
      </c>
      <c r="X127" s="5" t="s">
        <v>47</v>
      </c>
    </row>
    <row r="128" ht="30" customHeight="1" spans="1:24">
      <c r="A128" s="4" t="str">
        <f>HYPERLINK("https://www.ti.com.cn/product/cn/LMP8602-Q1","LMP8602-Q1")</f>
        <v>LMP8602-Q1</v>
      </c>
      <c r="B128" s="5" t="s">
        <v>337</v>
      </c>
      <c r="C128" s="4" t="str">
        <f>HYPERLINK("https://www.ti.com.cn/cn/lit/gpn/LMP8602-Q1","PDF data sheet")</f>
        <v>PDF data sheet</v>
      </c>
      <c r="D128" s="4" t="str">
        <f>HYPERLINK("https://www.ti.com.cn/document-viewer/cn/LMP8602-Q1/datasheet","HTML data sheet")</f>
        <v>HTML data sheet</v>
      </c>
      <c r="E128" s="5" t="s">
        <v>35</v>
      </c>
      <c r="F128" s="5">
        <v>60</v>
      </c>
      <c r="G128" s="5">
        <v>-22</v>
      </c>
      <c r="H128" s="5" t="s">
        <v>36</v>
      </c>
      <c r="I128" s="5" t="s">
        <v>253</v>
      </c>
      <c r="J128" s="5">
        <v>5.5</v>
      </c>
      <c r="K128" s="5">
        <v>3</v>
      </c>
      <c r="L128" s="5">
        <v>1000</v>
      </c>
      <c r="M128" s="5">
        <v>2</v>
      </c>
      <c r="N128" s="5">
        <v>50</v>
      </c>
      <c r="O128" s="5">
        <v>90</v>
      </c>
      <c r="P128" s="5">
        <v>60</v>
      </c>
      <c r="Q128" s="5">
        <v>0.5</v>
      </c>
      <c r="R128" s="5">
        <v>1.5</v>
      </c>
      <c r="S128" s="5">
        <v>1.697</v>
      </c>
      <c r="T128" s="5" t="s">
        <v>43</v>
      </c>
      <c r="U128" s="5" t="s">
        <v>338</v>
      </c>
      <c r="V128" s="5" t="s">
        <v>339</v>
      </c>
      <c r="W128" s="5" t="s">
        <v>54</v>
      </c>
      <c r="X128" s="5" t="s">
        <v>47</v>
      </c>
    </row>
    <row r="129" ht="30" customHeight="1" spans="1:24">
      <c r="A129" s="4" t="str">
        <f>HYPERLINK("https://www.ti.com.cn/product/cn/LMP8603-Q1","LMP8603-Q1")</f>
        <v>LMP8603-Q1</v>
      </c>
      <c r="B129" s="5" t="s">
        <v>337</v>
      </c>
      <c r="C129" s="4" t="str">
        <f>HYPERLINK("https://www.ti.com.cn/cn/lit/gpn/LMP8603-Q1","PDF data sheet")</f>
        <v>PDF data sheet</v>
      </c>
      <c r="D129" s="4" t="str">
        <f>HYPERLINK("https://www.ti.com.cn/document-viewer/cn/LMP8603-Q1/datasheet","HTML data sheet")</f>
        <v>HTML data sheet</v>
      </c>
      <c r="E129" s="5" t="s">
        <v>35</v>
      </c>
      <c r="F129" s="5">
        <v>60</v>
      </c>
      <c r="G129" s="5">
        <v>-22</v>
      </c>
      <c r="H129" s="5" t="s">
        <v>36</v>
      </c>
      <c r="I129" s="5" t="s">
        <v>253</v>
      </c>
      <c r="J129" s="5">
        <v>5.5</v>
      </c>
      <c r="K129" s="5">
        <v>3</v>
      </c>
      <c r="L129" s="5">
        <v>1000</v>
      </c>
      <c r="M129" s="5">
        <v>2</v>
      </c>
      <c r="N129" s="5">
        <v>100</v>
      </c>
      <c r="O129" s="5">
        <v>90</v>
      </c>
      <c r="P129" s="5">
        <v>60</v>
      </c>
      <c r="Q129" s="5">
        <v>0.5</v>
      </c>
      <c r="R129" s="5">
        <v>1.5</v>
      </c>
      <c r="S129" s="5">
        <v>1.697</v>
      </c>
      <c r="T129" s="5" t="s">
        <v>43</v>
      </c>
      <c r="U129" s="5" t="s">
        <v>338</v>
      </c>
      <c r="V129" s="5" t="s">
        <v>339</v>
      </c>
      <c r="W129" s="5" t="s">
        <v>54</v>
      </c>
      <c r="X129" s="5" t="s">
        <v>47</v>
      </c>
    </row>
    <row r="130" ht="30" customHeight="1" spans="1:24">
      <c r="A130" s="4" t="str">
        <f>HYPERLINK("https://www.ti.com.cn/product/cn/LMP8645","LMP8645")</f>
        <v>LMP8645</v>
      </c>
      <c r="B130" s="5" t="s">
        <v>340</v>
      </c>
      <c r="C130" s="4" t="str">
        <f>HYPERLINK("https://www.ti.com.cn/cn/lit/gpn/LMP8645","PDF data sheet")</f>
        <v>PDF data sheet</v>
      </c>
      <c r="D130" s="4" t="str">
        <f>HYPERLINK("https://www.ti.com.cn/document-viewer/cn/LMP8645/datasheet","HTML data sheet")</f>
        <v>HTML data sheet</v>
      </c>
      <c r="E130" s="5" t="s">
        <v>35</v>
      </c>
      <c r="F130" s="5">
        <v>42</v>
      </c>
      <c r="G130" s="5">
        <v>-2</v>
      </c>
      <c r="H130" s="5" t="s">
        <v>50</v>
      </c>
      <c r="I130" s="5" t="s">
        <v>322</v>
      </c>
      <c r="J130" s="5">
        <v>12</v>
      </c>
      <c r="K130" s="5">
        <v>2.7</v>
      </c>
      <c r="L130" s="5">
        <v>1000</v>
      </c>
      <c r="M130" s="5">
        <v>4</v>
      </c>
      <c r="N130" s="5" t="s">
        <v>323</v>
      </c>
      <c r="O130" s="5">
        <v>60</v>
      </c>
      <c r="P130" s="5">
        <v>990</v>
      </c>
      <c r="Q130" s="5">
        <v>2</v>
      </c>
      <c r="R130" s="5">
        <v>0.61</v>
      </c>
      <c r="S130" s="5">
        <v>0.978</v>
      </c>
      <c r="T130" s="5" t="s">
        <v>43</v>
      </c>
      <c r="U130" s="5" t="s">
        <v>110</v>
      </c>
      <c r="V130" s="5" t="s">
        <v>111</v>
      </c>
      <c r="W130" s="5" t="s">
        <v>54</v>
      </c>
      <c r="X130" s="5" t="s">
        <v>47</v>
      </c>
    </row>
    <row r="131" ht="30" customHeight="1" spans="1:24">
      <c r="A131" s="4" t="str">
        <f>HYPERLINK("https://www.ti.com.cn/product/cn/LMP8645HV","LMP8645HV")</f>
        <v>LMP8645HV</v>
      </c>
      <c r="B131" s="5" t="s">
        <v>341</v>
      </c>
      <c r="C131" s="4" t="str">
        <f>HYPERLINK("https://www.ti.com.cn/cn/lit/gpn/LMP8645HV","PDF data sheet")</f>
        <v>PDF data sheet</v>
      </c>
      <c r="D131" s="4" t="str">
        <f>HYPERLINK("https://www.ti.com.cn/document-viewer/cn/LMP8645HV/datasheet","HTML data sheet")</f>
        <v>HTML data sheet</v>
      </c>
      <c r="E131" s="5" t="s">
        <v>35</v>
      </c>
      <c r="F131" s="5">
        <v>76</v>
      </c>
      <c r="G131" s="5">
        <v>-2</v>
      </c>
      <c r="H131" s="5" t="s">
        <v>50</v>
      </c>
      <c r="I131" s="5" t="s">
        <v>322</v>
      </c>
      <c r="J131" s="5">
        <v>12</v>
      </c>
      <c r="K131" s="5">
        <v>2.7</v>
      </c>
      <c r="L131" s="5">
        <v>1000</v>
      </c>
      <c r="M131" s="5">
        <v>7</v>
      </c>
      <c r="N131" s="5" t="s">
        <v>323</v>
      </c>
      <c r="O131" s="5">
        <v>60</v>
      </c>
      <c r="P131" s="5">
        <v>990</v>
      </c>
      <c r="Q131" s="5">
        <v>2</v>
      </c>
      <c r="R131" s="5">
        <v>0.61</v>
      </c>
      <c r="S131" s="5">
        <v>1.093</v>
      </c>
      <c r="T131" s="5" t="s">
        <v>43</v>
      </c>
      <c r="U131" s="5" t="s">
        <v>110</v>
      </c>
      <c r="V131" s="5" t="s">
        <v>111</v>
      </c>
      <c r="W131" s="5" t="s">
        <v>54</v>
      </c>
      <c r="X131" s="5" t="s">
        <v>47</v>
      </c>
    </row>
    <row r="132" ht="30" customHeight="1" spans="1:24">
      <c r="A132" s="4" t="str">
        <f>HYPERLINK("https://www.ti.com.cn/product/cn/LMP8602","LMP8602")</f>
        <v>LMP8602</v>
      </c>
      <c r="B132" s="5" t="s">
        <v>342</v>
      </c>
      <c r="C132" s="4" t="str">
        <f>HYPERLINK("https://www.ti.com.cn/cn/lit/gpn/LMP8602","PDF data sheet")</f>
        <v>PDF data sheet</v>
      </c>
      <c r="D132" s="4" t="str">
        <f>HYPERLINK("https://www.ti.com.cn/document-viewer/cn/LMP8602/datasheet","HTML data sheet")</f>
        <v>HTML data sheet</v>
      </c>
      <c r="E132" s="5" t="s">
        <v>35</v>
      </c>
      <c r="F132" s="5">
        <v>60</v>
      </c>
      <c r="G132" s="5">
        <v>-22</v>
      </c>
      <c r="H132" s="5" t="s">
        <v>50</v>
      </c>
      <c r="I132" s="5" t="s">
        <v>253</v>
      </c>
      <c r="J132" s="5">
        <v>5.5</v>
      </c>
      <c r="K132" s="5">
        <v>3</v>
      </c>
      <c r="L132" s="5">
        <v>1000</v>
      </c>
      <c r="M132" s="5">
        <v>2</v>
      </c>
      <c r="N132" s="5">
        <v>50</v>
      </c>
      <c r="O132" s="5">
        <v>90</v>
      </c>
      <c r="P132" s="5">
        <v>60</v>
      </c>
      <c r="Q132" s="5">
        <v>0.5</v>
      </c>
      <c r="R132" s="5">
        <v>1.5</v>
      </c>
      <c r="S132" s="5">
        <v>1.438</v>
      </c>
      <c r="T132" s="5" t="s">
        <v>43</v>
      </c>
      <c r="U132" s="5" t="s">
        <v>338</v>
      </c>
      <c r="V132" s="5" t="s">
        <v>339</v>
      </c>
      <c r="W132" s="5" t="s">
        <v>54</v>
      </c>
      <c r="X132" s="5" t="s">
        <v>47</v>
      </c>
    </row>
    <row r="133" ht="30" customHeight="1" spans="1:24">
      <c r="A133" s="4" t="str">
        <f>HYPERLINK("https://www.ti.com.cn/product/cn/LMP8603","LMP8603")</f>
        <v>LMP8603</v>
      </c>
      <c r="B133" s="5" t="s">
        <v>342</v>
      </c>
      <c r="C133" s="4" t="str">
        <f>HYPERLINK("https://www.ti.com.cn/cn/lit/gpn/LMP8603","PDF data sheet")</f>
        <v>PDF data sheet</v>
      </c>
      <c r="D133" s="4" t="str">
        <f>HYPERLINK("https://www.ti.com.cn/document-viewer/cn/LMP8603/datasheet","HTML data sheet")</f>
        <v>HTML data sheet</v>
      </c>
      <c r="E133" s="5" t="s">
        <v>35</v>
      </c>
      <c r="F133" s="5">
        <v>60</v>
      </c>
      <c r="G133" s="5">
        <v>-22</v>
      </c>
      <c r="H133" s="5" t="s">
        <v>50</v>
      </c>
      <c r="I133" s="5" t="s">
        <v>253</v>
      </c>
      <c r="J133" s="5">
        <v>5.5</v>
      </c>
      <c r="K133" s="5">
        <v>3</v>
      </c>
      <c r="L133" s="5">
        <v>1000</v>
      </c>
      <c r="M133" s="5">
        <v>2</v>
      </c>
      <c r="N133" s="5">
        <v>100</v>
      </c>
      <c r="O133" s="5">
        <v>90</v>
      </c>
      <c r="P133" s="5">
        <v>60</v>
      </c>
      <c r="Q133" s="5">
        <v>0.5</v>
      </c>
      <c r="R133" s="5">
        <v>1.5</v>
      </c>
      <c r="S133" s="5">
        <v>1.438</v>
      </c>
      <c r="T133" s="5" t="s">
        <v>43</v>
      </c>
      <c r="U133" s="5" t="s">
        <v>338</v>
      </c>
      <c r="V133" s="5" t="s">
        <v>339</v>
      </c>
      <c r="W133" s="5" t="s">
        <v>54</v>
      </c>
      <c r="X133" s="5" t="s">
        <v>47</v>
      </c>
    </row>
    <row r="134" ht="30" customHeight="1" spans="1:24">
      <c r="A134" s="4" t="str">
        <f>HYPERLINK("https://www.ti.com.cn/product/cn/INA220","INA220")</f>
        <v>INA220</v>
      </c>
      <c r="B134" s="5" t="s">
        <v>343</v>
      </c>
      <c r="C134" s="4" t="str">
        <f>HYPERLINK("https://www.ti.com.cn/cn/lit/gpn/INA220","PDF data sheet")</f>
        <v>PDF data sheet</v>
      </c>
      <c r="D134" s="4" t="str">
        <f>HYPERLINK("https://www.ti.com.cn/document-viewer/cn/INA220/datasheet","HTML data sheet")</f>
        <v>HTML data sheet</v>
      </c>
      <c r="E134" s="5" t="s">
        <v>108</v>
      </c>
      <c r="F134" s="5">
        <v>26</v>
      </c>
      <c r="G134" s="5">
        <v>0</v>
      </c>
      <c r="H134" s="5" t="s">
        <v>50</v>
      </c>
      <c r="I134" s="5" t="s">
        <v>309</v>
      </c>
      <c r="J134" s="5">
        <v>5.5</v>
      </c>
      <c r="K134" s="5">
        <v>3</v>
      </c>
      <c r="L134" s="5" t="s">
        <v>344</v>
      </c>
      <c r="M134" s="5">
        <v>0.16</v>
      </c>
      <c r="N134" s="5" t="s">
        <v>310</v>
      </c>
      <c r="O134" s="5">
        <v>120</v>
      </c>
      <c r="P134" s="5">
        <v>5.5</v>
      </c>
      <c r="Q134" s="5" t="s">
        <v>345</v>
      </c>
      <c r="R134" s="5">
        <v>1</v>
      </c>
      <c r="S134" s="5">
        <v>0.7</v>
      </c>
      <c r="T134" s="5" t="s">
        <v>43</v>
      </c>
      <c r="U134" s="5" t="s">
        <v>76</v>
      </c>
      <c r="V134" s="5" t="s">
        <v>77</v>
      </c>
      <c r="W134" s="5" t="s">
        <v>54</v>
      </c>
      <c r="X134" s="5" t="s">
        <v>47</v>
      </c>
    </row>
    <row r="135" ht="30" customHeight="1" spans="1:24">
      <c r="A135" s="4" t="str">
        <f>HYPERLINK("https://www.ti.com.cn/product/cn/INA199","INA199")</f>
        <v>INA199</v>
      </c>
      <c r="B135" s="5" t="s">
        <v>346</v>
      </c>
      <c r="C135" s="4" t="str">
        <f>HYPERLINK("https://www.ti.com.cn/cn/lit/gpn/INA199","PDF data sheet")</f>
        <v>PDF data sheet</v>
      </c>
      <c r="D135" s="4" t="str">
        <f>HYPERLINK("https://www.ti.com.cn/document-viewer/cn/INA199/datasheet","HTML data sheet")</f>
        <v>HTML data sheet</v>
      </c>
      <c r="E135" s="5" t="s">
        <v>35</v>
      </c>
      <c r="F135" s="5">
        <v>26</v>
      </c>
      <c r="G135" s="5">
        <v>-0.3</v>
      </c>
      <c r="H135" s="5" t="s">
        <v>50</v>
      </c>
      <c r="I135" s="5" t="s">
        <v>253</v>
      </c>
      <c r="J135" s="5">
        <v>26</v>
      </c>
      <c r="K135" s="5">
        <v>2.7</v>
      </c>
      <c r="L135" s="5">
        <v>150</v>
      </c>
      <c r="M135" s="5">
        <v>0.1</v>
      </c>
      <c r="N135" s="5" t="s">
        <v>159</v>
      </c>
      <c r="O135" s="5">
        <v>100</v>
      </c>
      <c r="P135" s="5" t="s">
        <v>160</v>
      </c>
      <c r="Q135" s="5" t="s">
        <v>278</v>
      </c>
      <c r="R135" s="5">
        <v>0.115</v>
      </c>
      <c r="S135" s="5">
        <v>0.15</v>
      </c>
      <c r="T135" s="5" t="s">
        <v>43</v>
      </c>
      <c r="U135" s="5" t="s">
        <v>292</v>
      </c>
      <c r="V135" s="5" t="s">
        <v>293</v>
      </c>
      <c r="W135" s="5" t="s">
        <v>54</v>
      </c>
      <c r="X135" s="5" t="s">
        <v>47</v>
      </c>
    </row>
    <row r="136" ht="30" customHeight="1" spans="1:24">
      <c r="A136" s="4" t="str">
        <f>HYPERLINK("https://www.ti.com.cn/product/cn/INA213-Q1","INA213-Q1")</f>
        <v>INA213-Q1</v>
      </c>
      <c r="B136" s="5" t="s">
        <v>275</v>
      </c>
      <c r="C136" s="4" t="str">
        <f>HYPERLINK("https://www.ti.com.cn/cn/lit/gpn/INA213-Q1","PDF data sheet")</f>
        <v>PDF data sheet</v>
      </c>
      <c r="D136" s="4" t="str">
        <f>HYPERLINK("https://www.ti.com.cn/document-viewer/cn/INA213-Q1/datasheet","HTML data sheet")</f>
        <v>HTML data sheet</v>
      </c>
      <c r="E136" s="5" t="s">
        <v>35</v>
      </c>
      <c r="F136" s="5">
        <v>26</v>
      </c>
      <c r="G136" s="5">
        <v>-0.3</v>
      </c>
      <c r="H136" s="5" t="s">
        <v>36</v>
      </c>
      <c r="I136" s="5" t="s">
        <v>115</v>
      </c>
      <c r="J136" s="5">
        <v>26</v>
      </c>
      <c r="K136" s="5">
        <v>2.7</v>
      </c>
      <c r="L136" s="5">
        <v>100</v>
      </c>
      <c r="M136" s="5">
        <v>0.1</v>
      </c>
      <c r="N136" s="5">
        <v>50</v>
      </c>
      <c r="O136" s="5">
        <v>100</v>
      </c>
      <c r="P136" s="5">
        <v>80</v>
      </c>
      <c r="Q136" s="5" t="s">
        <v>276</v>
      </c>
      <c r="R136" s="5">
        <v>0.115</v>
      </c>
      <c r="S136" s="5">
        <v>0.295</v>
      </c>
      <c r="T136" s="5" t="s">
        <v>43</v>
      </c>
      <c r="U136" s="5" t="s">
        <v>44</v>
      </c>
      <c r="V136" s="5" t="s">
        <v>45</v>
      </c>
      <c r="W136" s="5" t="s">
        <v>46</v>
      </c>
      <c r="X136" s="5" t="s">
        <v>47</v>
      </c>
    </row>
    <row r="137" ht="30" customHeight="1" spans="1:24">
      <c r="A137" s="4" t="str">
        <f>HYPERLINK("https://www.ti.com.cn/product/cn/INA219","INA219")</f>
        <v>INA219</v>
      </c>
      <c r="B137" s="5" t="s">
        <v>347</v>
      </c>
      <c r="C137" s="4" t="str">
        <f>HYPERLINK("https://www.ti.com.cn/cn/lit/gpn/INA219","PDF data sheet")</f>
        <v>PDF data sheet</v>
      </c>
      <c r="D137" s="4" t="str">
        <f>HYPERLINK("https://www.ti.com.cn/document-viewer/cn/INA219/datasheet","HTML data sheet")</f>
        <v>HTML data sheet</v>
      </c>
      <c r="E137" s="5" t="s">
        <v>108</v>
      </c>
      <c r="F137" s="5">
        <v>26</v>
      </c>
      <c r="G137" s="5">
        <v>0</v>
      </c>
      <c r="H137" s="5" t="s">
        <v>50</v>
      </c>
      <c r="I137" s="5" t="s">
        <v>348</v>
      </c>
      <c r="J137" s="5">
        <v>5.5</v>
      </c>
      <c r="K137" s="5">
        <v>3</v>
      </c>
      <c r="L137" s="5" t="s">
        <v>344</v>
      </c>
      <c r="M137" s="5">
        <v>0.1</v>
      </c>
      <c r="N137" s="5" t="s">
        <v>310</v>
      </c>
      <c r="O137" s="5">
        <v>100</v>
      </c>
      <c r="P137" s="5">
        <v>5.5</v>
      </c>
      <c r="Q137" s="5" t="s">
        <v>345</v>
      </c>
      <c r="R137" s="5">
        <v>1</v>
      </c>
      <c r="S137" s="5">
        <v>0.7</v>
      </c>
      <c r="T137" s="5" t="s">
        <v>43</v>
      </c>
      <c r="U137" s="5" t="s">
        <v>349</v>
      </c>
      <c r="V137" s="5" t="s">
        <v>350</v>
      </c>
      <c r="W137" s="5" t="s">
        <v>54</v>
      </c>
      <c r="X137" s="5" t="s">
        <v>47</v>
      </c>
    </row>
    <row r="138" ht="30" customHeight="1" spans="1:24">
      <c r="A138" s="4" t="str">
        <f>HYPERLINK("https://www.ti.com.cn/product/cn/INA212","INA212")</f>
        <v>INA212</v>
      </c>
      <c r="B138" s="5" t="s">
        <v>291</v>
      </c>
      <c r="C138" s="4" t="str">
        <f>HYPERLINK("https://www.ti.com.cn/cn/lit/gpn/INA212","PDF data sheet")</f>
        <v>PDF data sheet</v>
      </c>
      <c r="D138" s="4" t="str">
        <f>HYPERLINK("https://www.ti.com.cn/document-viewer/cn/INA212/datasheet","HTML data sheet")</f>
        <v>HTML data sheet</v>
      </c>
      <c r="E138" s="5" t="s">
        <v>35</v>
      </c>
      <c r="F138" s="5">
        <v>26</v>
      </c>
      <c r="G138" s="5">
        <v>-0.3</v>
      </c>
      <c r="H138" s="5" t="s">
        <v>50</v>
      </c>
      <c r="I138" s="5" t="s">
        <v>115</v>
      </c>
      <c r="J138" s="5">
        <v>26</v>
      </c>
      <c r="K138" s="5">
        <v>2.7</v>
      </c>
      <c r="L138" s="5">
        <v>35</v>
      </c>
      <c r="M138" s="5">
        <v>0.1</v>
      </c>
      <c r="N138" s="5">
        <v>1000</v>
      </c>
      <c r="O138" s="5">
        <v>105</v>
      </c>
      <c r="P138" s="5">
        <v>4</v>
      </c>
      <c r="Q138" s="5" t="s">
        <v>276</v>
      </c>
      <c r="R138" s="5">
        <v>0.115</v>
      </c>
      <c r="S138" s="5">
        <v>0.25</v>
      </c>
      <c r="T138" s="5" t="s">
        <v>43</v>
      </c>
      <c r="U138" s="5" t="s">
        <v>292</v>
      </c>
      <c r="V138" s="5" t="s">
        <v>293</v>
      </c>
      <c r="W138" s="5" t="s">
        <v>54</v>
      </c>
      <c r="X138" s="5" t="s">
        <v>47</v>
      </c>
    </row>
    <row r="139" ht="30" customHeight="1" spans="1:24">
      <c r="A139" s="4" t="str">
        <f>HYPERLINK("https://www.ti.com.cn/product/cn/INA211","INA211")</f>
        <v>INA211</v>
      </c>
      <c r="B139" s="5" t="s">
        <v>291</v>
      </c>
      <c r="C139" s="4" t="str">
        <f>HYPERLINK("https://www.ti.com.cn/cn/lit/gpn/INA211","PDF data sheet")</f>
        <v>PDF data sheet</v>
      </c>
      <c r="D139" s="4" t="str">
        <f>HYPERLINK("https://www.ti.com.cn/document-viewer/cn/INA211/datasheet","HTML data sheet")</f>
        <v>HTML data sheet</v>
      </c>
      <c r="E139" s="5" t="s">
        <v>35</v>
      </c>
      <c r="F139" s="5">
        <v>26</v>
      </c>
      <c r="G139" s="5">
        <v>-0.3</v>
      </c>
      <c r="H139" s="5" t="s">
        <v>50</v>
      </c>
      <c r="I139" s="5" t="s">
        <v>115</v>
      </c>
      <c r="J139" s="5">
        <v>26</v>
      </c>
      <c r="K139" s="5">
        <v>2.7</v>
      </c>
      <c r="L139" s="5">
        <v>35</v>
      </c>
      <c r="M139" s="5">
        <v>0.1</v>
      </c>
      <c r="N139" s="5">
        <v>500</v>
      </c>
      <c r="O139" s="5">
        <v>105</v>
      </c>
      <c r="P139" s="5">
        <v>7</v>
      </c>
      <c r="Q139" s="5" t="s">
        <v>276</v>
      </c>
      <c r="R139" s="5">
        <v>0.115</v>
      </c>
      <c r="S139" s="5">
        <v>0.25</v>
      </c>
      <c r="T139" s="5" t="s">
        <v>43</v>
      </c>
      <c r="U139" s="5" t="s">
        <v>292</v>
      </c>
      <c r="V139" s="5" t="s">
        <v>293</v>
      </c>
      <c r="W139" s="5" t="s">
        <v>54</v>
      </c>
      <c r="X139" s="5" t="s">
        <v>47</v>
      </c>
    </row>
    <row r="140" ht="30" customHeight="1" spans="1:24">
      <c r="A140" s="4" t="str">
        <f>HYPERLINK("https://www.ti.com.cn/product/cn/INA214","INA214")</f>
        <v>INA214</v>
      </c>
      <c r="B140" s="5" t="s">
        <v>291</v>
      </c>
      <c r="C140" s="4" t="str">
        <f>HYPERLINK("https://www.ti.com.cn/cn/lit/gpn/INA214","PDF data sheet")</f>
        <v>PDF data sheet</v>
      </c>
      <c r="D140" s="4" t="str">
        <f>HYPERLINK("https://www.ti.com.cn/document-viewer/cn/INA214/datasheet","HTML data sheet")</f>
        <v>HTML data sheet</v>
      </c>
      <c r="E140" s="5" t="s">
        <v>35</v>
      </c>
      <c r="F140" s="5">
        <v>26</v>
      </c>
      <c r="G140" s="5">
        <v>-0.3</v>
      </c>
      <c r="H140" s="5" t="s">
        <v>50</v>
      </c>
      <c r="I140" s="5" t="s">
        <v>115</v>
      </c>
      <c r="J140" s="5">
        <v>26</v>
      </c>
      <c r="K140" s="5">
        <v>2.7</v>
      </c>
      <c r="L140" s="5">
        <v>60</v>
      </c>
      <c r="M140" s="5">
        <v>0.1</v>
      </c>
      <c r="N140" s="5">
        <v>100</v>
      </c>
      <c r="O140" s="5">
        <v>105</v>
      </c>
      <c r="P140" s="5">
        <v>30</v>
      </c>
      <c r="Q140" s="5" t="s">
        <v>276</v>
      </c>
      <c r="R140" s="5">
        <v>0.115</v>
      </c>
      <c r="S140" s="5">
        <v>0.25</v>
      </c>
      <c r="T140" s="5" t="s">
        <v>43</v>
      </c>
      <c r="U140" s="5" t="s">
        <v>292</v>
      </c>
      <c r="V140" s="5" t="s">
        <v>293</v>
      </c>
      <c r="W140" s="5" t="s">
        <v>54</v>
      </c>
      <c r="X140" s="5" t="s">
        <v>47</v>
      </c>
    </row>
    <row r="141" ht="30" customHeight="1" spans="1:24">
      <c r="A141" s="4" t="str">
        <f>HYPERLINK("https://www.ti.com.cn/product/cn/INA213","INA213")</f>
        <v>INA213</v>
      </c>
      <c r="B141" s="5" t="s">
        <v>291</v>
      </c>
      <c r="C141" s="4" t="str">
        <f>HYPERLINK("https://www.ti.com.cn/cn/lit/gpn/INA213","PDF data sheet")</f>
        <v>PDF data sheet</v>
      </c>
      <c r="D141" s="4" t="str">
        <f>HYPERLINK("https://www.ti.com.cn/document-viewer/cn/INA213/datasheet","HTML data sheet")</f>
        <v>HTML data sheet</v>
      </c>
      <c r="E141" s="5" t="s">
        <v>35</v>
      </c>
      <c r="F141" s="5">
        <v>26</v>
      </c>
      <c r="G141" s="5">
        <v>-0.3</v>
      </c>
      <c r="H141" s="5" t="s">
        <v>50</v>
      </c>
      <c r="I141" s="5" t="s">
        <v>115</v>
      </c>
      <c r="J141" s="5">
        <v>26</v>
      </c>
      <c r="K141" s="5">
        <v>2.7</v>
      </c>
      <c r="L141" s="5">
        <v>100</v>
      </c>
      <c r="M141" s="5">
        <v>0.1</v>
      </c>
      <c r="N141" s="5">
        <v>50</v>
      </c>
      <c r="O141" s="5">
        <v>100</v>
      </c>
      <c r="P141" s="5">
        <v>80</v>
      </c>
      <c r="Q141" s="5" t="s">
        <v>276</v>
      </c>
      <c r="R141" s="5">
        <v>0.115</v>
      </c>
      <c r="S141" s="5">
        <v>0.25</v>
      </c>
      <c r="T141" s="5" t="s">
        <v>43</v>
      </c>
      <c r="U141" s="5" t="s">
        <v>292</v>
      </c>
      <c r="V141" s="5" t="s">
        <v>293</v>
      </c>
      <c r="W141" s="5" t="s">
        <v>54</v>
      </c>
      <c r="X141" s="5" t="s">
        <v>47</v>
      </c>
    </row>
    <row r="142" ht="30" customHeight="1" spans="1:24">
      <c r="A142" s="4" t="str">
        <f>HYPERLINK("https://www.ti.com.cn/product/cn/INA210","INA210")</f>
        <v>INA210</v>
      </c>
      <c r="B142" s="5" t="s">
        <v>291</v>
      </c>
      <c r="C142" s="4" t="str">
        <f>HYPERLINK("https://www.ti.com.cn/cn/lit/gpn/INA210","PDF data sheet")</f>
        <v>PDF data sheet</v>
      </c>
      <c r="D142" s="4" t="str">
        <f>HYPERLINK("https://www.ti.com.cn/document-viewer/cn/INA210/datasheet","HTML data sheet")</f>
        <v>HTML data sheet</v>
      </c>
      <c r="E142" s="5" t="s">
        <v>35</v>
      </c>
      <c r="F142" s="5">
        <v>26</v>
      </c>
      <c r="G142" s="5">
        <v>-0.3</v>
      </c>
      <c r="H142" s="5" t="s">
        <v>50</v>
      </c>
      <c r="I142" s="5" t="s">
        <v>115</v>
      </c>
      <c r="J142" s="5">
        <v>26</v>
      </c>
      <c r="K142" s="5">
        <v>2.7</v>
      </c>
      <c r="L142" s="5">
        <v>35</v>
      </c>
      <c r="M142" s="5">
        <v>0.1</v>
      </c>
      <c r="N142" s="5">
        <v>200</v>
      </c>
      <c r="O142" s="5">
        <v>105</v>
      </c>
      <c r="P142" s="5">
        <v>14</v>
      </c>
      <c r="Q142" s="5" t="s">
        <v>276</v>
      </c>
      <c r="R142" s="5">
        <v>0.115</v>
      </c>
      <c r="S142" s="5">
        <v>0.25</v>
      </c>
      <c r="T142" s="5" t="s">
        <v>43</v>
      </c>
      <c r="U142" s="5" t="s">
        <v>292</v>
      </c>
      <c r="V142" s="5" t="s">
        <v>293</v>
      </c>
      <c r="W142" s="5" t="s">
        <v>54</v>
      </c>
      <c r="X142" s="5" t="s">
        <v>47</v>
      </c>
    </row>
    <row r="143" ht="30" customHeight="1" spans="1:24">
      <c r="A143" s="4" t="str">
        <f>HYPERLINK("https://www.ti.com.cn/product/cn/LMP8640","LMP8640")</f>
        <v>LMP8640</v>
      </c>
      <c r="B143" s="5" t="s">
        <v>351</v>
      </c>
      <c r="C143" s="4" t="str">
        <f>HYPERLINK("https://www.ti.com.cn/cn/lit/gpn/LMP8640","PDF data sheet")</f>
        <v>PDF data sheet</v>
      </c>
      <c r="D143" s="4" t="str">
        <f>HYPERLINK("https://www.ti.com.cn/document-viewer/cn/LMP8640/datasheet","HTML data sheet")</f>
        <v>HTML data sheet</v>
      </c>
      <c r="E143" s="5" t="s">
        <v>35</v>
      </c>
      <c r="F143" s="5">
        <v>42</v>
      </c>
      <c r="G143" s="5">
        <v>-2</v>
      </c>
      <c r="H143" s="5" t="s">
        <v>50</v>
      </c>
      <c r="I143" s="5" t="s">
        <v>218</v>
      </c>
      <c r="J143" s="5">
        <v>12</v>
      </c>
      <c r="K143" s="5">
        <v>2.7</v>
      </c>
      <c r="L143" s="5">
        <v>900</v>
      </c>
      <c r="M143" s="5">
        <v>1.2</v>
      </c>
      <c r="N143" s="5" t="s">
        <v>197</v>
      </c>
      <c r="O143" s="5">
        <v>60</v>
      </c>
      <c r="P143" s="5" t="s">
        <v>352</v>
      </c>
      <c r="Q143" s="5">
        <v>0.25</v>
      </c>
      <c r="R143" s="5">
        <v>0.722</v>
      </c>
      <c r="S143" s="5">
        <v>0.863</v>
      </c>
      <c r="T143" s="5" t="s">
        <v>43</v>
      </c>
      <c r="U143" s="5" t="s">
        <v>110</v>
      </c>
      <c r="V143" s="5" t="s">
        <v>111</v>
      </c>
      <c r="W143" s="5" t="s">
        <v>54</v>
      </c>
      <c r="X143" s="5" t="s">
        <v>47</v>
      </c>
    </row>
    <row r="144" ht="30" customHeight="1" spans="1:24">
      <c r="A144" s="4" t="str">
        <f>HYPERLINK("https://www.ti.com.cn/product/cn/LMP8640HV","LMP8640HV")</f>
        <v>LMP8640HV</v>
      </c>
      <c r="B144" s="5" t="s">
        <v>353</v>
      </c>
      <c r="C144" s="4" t="str">
        <f>HYPERLINK("https://www.ti.com.cn/cn/lit/gpn/LMP8640HV","PDF data sheet")</f>
        <v>PDF data sheet</v>
      </c>
      <c r="D144" s="4" t="str">
        <f>HYPERLINK("https://www.ti.com.cn/document-viewer/cn/LMP8640HV/datasheet","HTML data sheet")</f>
        <v>HTML data sheet</v>
      </c>
      <c r="E144" s="5" t="s">
        <v>35</v>
      </c>
      <c r="F144" s="5">
        <v>76</v>
      </c>
      <c r="G144" s="5">
        <v>-2</v>
      </c>
      <c r="H144" s="5" t="s">
        <v>50</v>
      </c>
      <c r="I144" s="5" t="s">
        <v>218</v>
      </c>
      <c r="J144" s="5">
        <v>12</v>
      </c>
      <c r="K144" s="5">
        <v>2.7</v>
      </c>
      <c r="L144" s="5">
        <v>900</v>
      </c>
      <c r="M144" s="5">
        <v>2.6</v>
      </c>
      <c r="N144" s="5" t="s">
        <v>197</v>
      </c>
      <c r="O144" s="5">
        <v>60</v>
      </c>
      <c r="P144" s="5" t="s">
        <v>352</v>
      </c>
      <c r="Q144" s="5">
        <v>0.25</v>
      </c>
      <c r="R144" s="5">
        <v>0.722</v>
      </c>
      <c r="S144" s="5">
        <v>0.92</v>
      </c>
      <c r="T144" s="5" t="s">
        <v>43</v>
      </c>
      <c r="U144" s="5" t="s">
        <v>110</v>
      </c>
      <c r="V144" s="5" t="s">
        <v>111</v>
      </c>
      <c r="W144" s="5" t="s">
        <v>54</v>
      </c>
      <c r="X144" s="5" t="s">
        <v>47</v>
      </c>
    </row>
    <row r="145" ht="30" customHeight="1" spans="1:24">
      <c r="A145" s="4" t="str">
        <f>HYPERLINK("https://www.ti.com.cn/product/cn/INA209","INA209")</f>
        <v>INA209</v>
      </c>
      <c r="B145" s="5" t="s">
        <v>354</v>
      </c>
      <c r="C145" s="4" t="str">
        <f>HYPERLINK("https://www.ti.com.cn/cn/lit/gpn/INA209","PDF data sheet")</f>
        <v>PDF data sheet</v>
      </c>
      <c r="D145" s="4" t="s">
        <v>304</v>
      </c>
      <c r="E145" s="5" t="s">
        <v>108</v>
      </c>
      <c r="F145" s="5">
        <v>26</v>
      </c>
      <c r="G145" s="5">
        <v>0</v>
      </c>
      <c r="H145" s="5" t="s">
        <v>50</v>
      </c>
      <c r="I145" s="5" t="s">
        <v>355</v>
      </c>
      <c r="J145" s="5">
        <v>5.5</v>
      </c>
      <c r="K145" s="5">
        <v>3</v>
      </c>
      <c r="L145" s="5">
        <v>100</v>
      </c>
      <c r="M145" s="5">
        <v>0.1</v>
      </c>
      <c r="N145" s="5" t="s">
        <v>310</v>
      </c>
      <c r="O145" s="5">
        <v>120</v>
      </c>
      <c r="P145" s="5">
        <v>5.5</v>
      </c>
      <c r="Q145" s="5">
        <v>0.5</v>
      </c>
      <c r="R145" s="5">
        <v>1.5</v>
      </c>
      <c r="S145" s="5">
        <v>1.838</v>
      </c>
      <c r="T145" s="5" t="s">
        <v>43</v>
      </c>
      <c r="U145" s="5" t="s">
        <v>200</v>
      </c>
      <c r="V145" s="5" t="s">
        <v>188</v>
      </c>
      <c r="W145" s="5" t="s">
        <v>54</v>
      </c>
      <c r="X145" s="5" t="s">
        <v>47</v>
      </c>
    </row>
    <row r="146" ht="30" customHeight="1" spans="1:24">
      <c r="A146" s="4" t="str">
        <f>HYPERLINK("https://www.ti.com.cn/product/cn/INA193A-EP","INA193A-EP")</f>
        <v>INA193A-EP</v>
      </c>
      <c r="B146" s="5" t="s">
        <v>356</v>
      </c>
      <c r="C146" s="4" t="str">
        <f>HYPERLINK("https://www.ti.com.cn/cn/lit/gpn/INA193A-EP","PDF data sheet")</f>
        <v>PDF data sheet</v>
      </c>
      <c r="D146" s="4" t="s">
        <v>304</v>
      </c>
      <c r="E146" s="5" t="s">
        <v>35</v>
      </c>
      <c r="F146" s="5">
        <v>80</v>
      </c>
      <c r="G146" s="5">
        <v>-16</v>
      </c>
      <c r="H146" s="5" t="s">
        <v>121</v>
      </c>
      <c r="I146" s="5" t="s">
        <v>218</v>
      </c>
      <c r="J146" s="5">
        <v>18</v>
      </c>
      <c r="K146" s="5">
        <v>2.7</v>
      </c>
      <c r="L146" s="5">
        <v>2000</v>
      </c>
      <c r="M146" s="5">
        <v>2.5</v>
      </c>
      <c r="N146" s="5">
        <v>20</v>
      </c>
      <c r="O146" s="5">
        <v>100</v>
      </c>
      <c r="P146" s="5">
        <v>500</v>
      </c>
      <c r="Q146" s="5">
        <v>1</v>
      </c>
      <c r="R146" s="5">
        <v>1.3</v>
      </c>
      <c r="S146" s="5">
        <v>3.064</v>
      </c>
      <c r="T146" s="5" t="s">
        <v>221</v>
      </c>
      <c r="U146" s="5" t="s">
        <v>110</v>
      </c>
      <c r="V146" s="5" t="s">
        <v>161</v>
      </c>
      <c r="W146" s="5" t="s">
        <v>54</v>
      </c>
      <c r="X146" s="5" t="s">
        <v>47</v>
      </c>
    </row>
    <row r="147" ht="30" customHeight="1" spans="1:24">
      <c r="A147" s="4" t="str">
        <f>HYPERLINK("https://www.ti.com.cn/product/cn/LMP8601","LMP8601")</f>
        <v>LMP8601</v>
      </c>
      <c r="B147" s="5" t="s">
        <v>342</v>
      </c>
      <c r="C147" s="4" t="str">
        <f>HYPERLINK("https://www.ti.com.cn/cn/lit/gpn/LMP8601","PDF data sheet")</f>
        <v>PDF data sheet</v>
      </c>
      <c r="D147" s="4" t="str">
        <f>HYPERLINK("https://www.ti.com.cn/document-viewer/cn/LMP8601/datasheet","HTML data sheet")</f>
        <v>HTML data sheet</v>
      </c>
      <c r="E147" s="5" t="s">
        <v>35</v>
      </c>
      <c r="F147" s="5">
        <v>60</v>
      </c>
      <c r="G147" s="5">
        <v>-22</v>
      </c>
      <c r="H147" s="5" t="s">
        <v>50</v>
      </c>
      <c r="I147" s="5" t="s">
        <v>253</v>
      </c>
      <c r="J147" s="5">
        <v>5.5</v>
      </c>
      <c r="K147" s="5">
        <v>3</v>
      </c>
      <c r="L147" s="5">
        <v>1000</v>
      </c>
      <c r="M147" s="5">
        <v>2</v>
      </c>
      <c r="N147" s="5">
        <v>20</v>
      </c>
      <c r="O147" s="5">
        <v>90</v>
      </c>
      <c r="P147" s="5">
        <v>60</v>
      </c>
      <c r="Q147" s="5">
        <v>0.5</v>
      </c>
      <c r="R147" s="5">
        <v>1.5</v>
      </c>
      <c r="S147" s="5">
        <v>1.438</v>
      </c>
      <c r="T147" s="5" t="s">
        <v>43</v>
      </c>
      <c r="U147" s="5" t="s">
        <v>357</v>
      </c>
      <c r="V147" s="5" t="s">
        <v>358</v>
      </c>
      <c r="W147" s="5" t="s">
        <v>54</v>
      </c>
      <c r="X147" s="5" t="s">
        <v>47</v>
      </c>
    </row>
    <row r="148" ht="30" customHeight="1" spans="1:24">
      <c r="A148" s="4" t="str">
        <f>HYPERLINK("https://www.ti.com.cn/product/cn/LMP8601-Q1","LMP8601-Q1")</f>
        <v>LMP8601-Q1</v>
      </c>
      <c r="B148" s="5" t="s">
        <v>337</v>
      </c>
      <c r="C148" s="4" t="str">
        <f>HYPERLINK("https://www.ti.com.cn/cn/lit/gpn/LMP8601-Q1","PDF data sheet")</f>
        <v>PDF data sheet</v>
      </c>
      <c r="D148" s="4" t="str">
        <f>HYPERLINK("https://www.ti.com.cn/document-viewer/cn/LMP8601-Q1/datasheet","HTML data sheet")</f>
        <v>HTML data sheet</v>
      </c>
      <c r="E148" s="5" t="s">
        <v>35</v>
      </c>
      <c r="F148" s="5">
        <v>60</v>
      </c>
      <c r="G148" s="5">
        <v>-22</v>
      </c>
      <c r="H148" s="5" t="s">
        <v>36</v>
      </c>
      <c r="I148" s="5" t="s">
        <v>253</v>
      </c>
      <c r="J148" s="5">
        <v>5.5</v>
      </c>
      <c r="K148" s="5">
        <v>3</v>
      </c>
      <c r="L148" s="5">
        <v>1000</v>
      </c>
      <c r="M148" s="5">
        <v>2</v>
      </c>
      <c r="N148" s="5">
        <v>20</v>
      </c>
      <c r="O148" s="5">
        <v>90</v>
      </c>
      <c r="P148" s="5">
        <v>60</v>
      </c>
      <c r="Q148" s="5">
        <v>0.5</v>
      </c>
      <c r="R148" s="5">
        <v>1.5</v>
      </c>
      <c r="S148" s="5">
        <v>1.697</v>
      </c>
      <c r="T148" s="5" t="s">
        <v>246</v>
      </c>
      <c r="U148" s="5" t="s">
        <v>357</v>
      </c>
      <c r="V148" s="5" t="s">
        <v>358</v>
      </c>
      <c r="W148" s="5" t="s">
        <v>54</v>
      </c>
      <c r="X148" s="5" t="s">
        <v>47</v>
      </c>
    </row>
    <row r="149" ht="30" customHeight="1" spans="1:24">
      <c r="A149" s="4" t="str">
        <f>HYPERLINK("https://www.ti.com.cn/product/cn/INA169-Q1","INA169-Q1")</f>
        <v>INA169-Q1</v>
      </c>
      <c r="B149" s="5" t="s">
        <v>359</v>
      </c>
      <c r="C149" s="4" t="str">
        <f>HYPERLINK("https://www.ti.com.cn/cn/lit/gpn/INA169-Q1","PDF data sheet")</f>
        <v>PDF data sheet</v>
      </c>
      <c r="D149" s="4" t="str">
        <f>HYPERLINK("https://www.ti.com.cn/document-viewer/cn/INA169-Q1/datasheet","HTML data sheet")</f>
        <v>HTML data sheet</v>
      </c>
      <c r="E149" s="5" t="s">
        <v>35</v>
      </c>
      <c r="F149" s="5">
        <v>60</v>
      </c>
      <c r="G149" s="5">
        <v>2.7</v>
      </c>
      <c r="H149" s="5" t="s">
        <v>36</v>
      </c>
      <c r="I149" s="5" t="s">
        <v>360</v>
      </c>
      <c r="J149" s="5">
        <v>60</v>
      </c>
      <c r="K149" s="5">
        <v>2.7</v>
      </c>
      <c r="L149" s="5">
        <v>1000</v>
      </c>
      <c r="M149" s="5">
        <v>1</v>
      </c>
      <c r="N149" s="5" t="s">
        <v>323</v>
      </c>
      <c r="O149" s="5">
        <v>100</v>
      </c>
      <c r="P149" s="5">
        <v>220</v>
      </c>
      <c r="Q149" s="5">
        <v>2</v>
      </c>
      <c r="R149" s="5">
        <v>0.125</v>
      </c>
      <c r="S149" s="5">
        <v>0.885</v>
      </c>
      <c r="T149" s="5" t="s">
        <v>43</v>
      </c>
      <c r="U149" s="5" t="s">
        <v>225</v>
      </c>
      <c r="V149" s="5" t="s">
        <v>188</v>
      </c>
      <c r="W149" s="5" t="s">
        <v>54</v>
      </c>
      <c r="X149" s="5" t="s">
        <v>47</v>
      </c>
    </row>
    <row r="150" ht="30" customHeight="1" spans="1:24">
      <c r="A150" s="4" t="str">
        <f>HYPERLINK("https://www.ti.com.cn/product/cn/INA168-Q1","INA168-Q1")</f>
        <v>INA168-Q1</v>
      </c>
      <c r="B150" s="5" t="s">
        <v>361</v>
      </c>
      <c r="C150" s="4" t="str">
        <f>HYPERLINK("https://www.ti.com.cn/cn/lit/gpn/INA168-Q1","PDF data sheet")</f>
        <v>PDF data sheet</v>
      </c>
      <c r="D150" s="4" t="str">
        <f>HYPERLINK("https://www.ti.com.cn/document-viewer/cn/INA168-Q1/datasheet","HTML data sheet")</f>
        <v>HTML data sheet</v>
      </c>
      <c r="E150" s="5" t="s">
        <v>35</v>
      </c>
      <c r="F150" s="5">
        <v>60</v>
      </c>
      <c r="G150" s="5">
        <v>2.7</v>
      </c>
      <c r="H150" s="5" t="s">
        <v>36</v>
      </c>
      <c r="I150" s="5" t="s">
        <v>360</v>
      </c>
      <c r="J150" s="5">
        <v>60</v>
      </c>
      <c r="K150" s="5">
        <v>2.7</v>
      </c>
      <c r="L150" s="5">
        <v>1000</v>
      </c>
      <c r="M150" s="5">
        <v>1</v>
      </c>
      <c r="N150" s="5" t="s">
        <v>323</v>
      </c>
      <c r="O150" s="5">
        <v>100</v>
      </c>
      <c r="P150" s="5">
        <v>32</v>
      </c>
      <c r="Q150" s="5">
        <v>2</v>
      </c>
      <c r="R150" s="5">
        <v>0.06</v>
      </c>
      <c r="S150" s="5">
        <v>0.885</v>
      </c>
      <c r="T150" s="5" t="s">
        <v>43</v>
      </c>
      <c r="U150" s="5" t="s">
        <v>362</v>
      </c>
      <c r="V150" s="5" t="s">
        <v>363</v>
      </c>
      <c r="W150" s="5" t="s">
        <v>54</v>
      </c>
      <c r="X150" s="5" t="s">
        <v>47</v>
      </c>
    </row>
    <row r="151" ht="30" customHeight="1" spans="1:24">
      <c r="A151" s="4" t="str">
        <f>HYPERLINK("https://www.ti.com.cn/product/cn/INA138-Q1","INA138-Q1")</f>
        <v>INA138-Q1</v>
      </c>
      <c r="B151" s="5" t="s">
        <v>364</v>
      </c>
      <c r="C151" s="4" t="str">
        <f>HYPERLINK("https://www.ti.com.cn/cn/lit/gpn/INA138-Q1","PDF data sheet")</f>
        <v>PDF data sheet</v>
      </c>
      <c r="D151" s="4" t="str">
        <f>HYPERLINK("https://www.ti.com.cn/document-viewer/cn/INA138-Q1/datasheet","HTML data sheet")</f>
        <v>HTML data sheet</v>
      </c>
      <c r="E151" s="5" t="s">
        <v>35</v>
      </c>
      <c r="F151" s="5">
        <v>36</v>
      </c>
      <c r="G151" s="5">
        <v>2.7</v>
      </c>
      <c r="H151" s="5" t="s">
        <v>36</v>
      </c>
      <c r="I151" s="5" t="s">
        <v>360</v>
      </c>
      <c r="J151" s="5">
        <v>36</v>
      </c>
      <c r="K151" s="5">
        <v>2.7</v>
      </c>
      <c r="L151" s="5">
        <v>1000</v>
      </c>
      <c r="M151" s="5">
        <v>1</v>
      </c>
      <c r="N151" s="5" t="s">
        <v>323</v>
      </c>
      <c r="O151" s="5">
        <v>100</v>
      </c>
      <c r="P151" s="5">
        <v>32</v>
      </c>
      <c r="Q151" s="5">
        <v>2</v>
      </c>
      <c r="R151" s="5">
        <v>0.06</v>
      </c>
      <c r="S151" s="5">
        <v>0.925</v>
      </c>
      <c r="T151" s="5" t="s">
        <v>43</v>
      </c>
      <c r="U151" s="5" t="s">
        <v>225</v>
      </c>
      <c r="V151" s="5" t="s">
        <v>188</v>
      </c>
      <c r="W151" s="5" t="s">
        <v>54</v>
      </c>
      <c r="X151" s="5" t="s">
        <v>47</v>
      </c>
    </row>
    <row r="152" ht="30" customHeight="1" spans="1:24">
      <c r="A152" s="4" t="str">
        <f>HYPERLINK("https://www.ti.com.cn/product/cn/INA139-Q1","INA139-Q1")</f>
        <v>INA139-Q1</v>
      </c>
      <c r="B152" s="5" t="s">
        <v>365</v>
      </c>
      <c r="C152" s="4" t="str">
        <f>HYPERLINK("https://www.ti.com.cn/cn/lit/gpn/INA139-Q1","PDF data sheet")</f>
        <v>PDF data sheet</v>
      </c>
      <c r="D152" s="4" t="str">
        <f>HYPERLINK("https://www.ti.com.cn/document-viewer/cn/INA139-Q1/datasheet","HTML data sheet")</f>
        <v>HTML data sheet</v>
      </c>
      <c r="E152" s="5" t="s">
        <v>35</v>
      </c>
      <c r="F152" s="5">
        <v>36</v>
      </c>
      <c r="G152" s="5">
        <v>2.7</v>
      </c>
      <c r="H152" s="5" t="s">
        <v>36</v>
      </c>
      <c r="I152" s="5" t="s">
        <v>360</v>
      </c>
      <c r="J152" s="5">
        <v>40</v>
      </c>
      <c r="K152" s="5">
        <v>2.7</v>
      </c>
      <c r="L152" s="5">
        <v>1000</v>
      </c>
      <c r="M152" s="5">
        <v>1</v>
      </c>
      <c r="N152" s="5" t="s">
        <v>323</v>
      </c>
      <c r="O152" s="5">
        <v>100</v>
      </c>
      <c r="P152" s="5">
        <v>220</v>
      </c>
      <c r="Q152" s="5">
        <v>2</v>
      </c>
      <c r="R152" s="5">
        <v>0.125</v>
      </c>
      <c r="S152" s="5">
        <v>0.59</v>
      </c>
      <c r="T152" s="5" t="s">
        <v>43</v>
      </c>
      <c r="U152" s="5" t="s">
        <v>225</v>
      </c>
      <c r="V152" s="5" t="s">
        <v>188</v>
      </c>
      <c r="W152" s="5" t="s">
        <v>54</v>
      </c>
      <c r="X152" s="5" t="s">
        <v>47</v>
      </c>
    </row>
    <row r="153" ht="30" customHeight="1" spans="1:24">
      <c r="A153" s="4" t="str">
        <f>HYPERLINK("https://www.ti.com.cn/product/cn/INA170","INA170")</f>
        <v>INA170</v>
      </c>
      <c r="B153" s="5" t="s">
        <v>366</v>
      </c>
      <c r="C153" s="4" t="str">
        <f>HYPERLINK("https://www.ti.com.cn/cn/lit/gpn/INA170","PDF data sheet")</f>
        <v>PDF data sheet</v>
      </c>
      <c r="D153" s="4" t="s">
        <v>304</v>
      </c>
      <c r="E153" s="5" t="s">
        <v>35</v>
      </c>
      <c r="F153" s="5">
        <v>60</v>
      </c>
      <c r="G153" s="5">
        <v>2.7</v>
      </c>
      <c r="H153" s="5" t="s">
        <v>50</v>
      </c>
      <c r="I153" s="5" t="s">
        <v>367</v>
      </c>
      <c r="J153" s="5">
        <v>60</v>
      </c>
      <c r="K153" s="5">
        <v>2.7</v>
      </c>
      <c r="L153" s="5">
        <v>1000</v>
      </c>
      <c r="M153" s="5">
        <v>1</v>
      </c>
      <c r="N153" s="5" t="s">
        <v>323</v>
      </c>
      <c r="O153" s="5">
        <v>100</v>
      </c>
      <c r="P153" s="5">
        <v>200</v>
      </c>
      <c r="Q153" s="5">
        <v>2</v>
      </c>
      <c r="R153" s="5">
        <v>0.125</v>
      </c>
      <c r="S153" s="5">
        <v>3</v>
      </c>
      <c r="T153" s="5" t="s">
        <v>368</v>
      </c>
      <c r="U153" s="5" t="s">
        <v>76</v>
      </c>
      <c r="V153" s="5" t="s">
        <v>77</v>
      </c>
      <c r="W153" s="5" t="s">
        <v>54</v>
      </c>
      <c r="X153" s="5" t="s">
        <v>47</v>
      </c>
    </row>
    <row r="154" ht="30" customHeight="1" spans="1:24">
      <c r="A154" s="4" t="str">
        <f>HYPERLINK("https://www.ti.com.cn/product/cn/INA169","INA169")</f>
        <v>INA169</v>
      </c>
      <c r="B154" s="5" t="s">
        <v>369</v>
      </c>
      <c r="C154" s="4" t="str">
        <f>HYPERLINK("https://www.ti.com.cn/cn/lit/gpn/INA169","PDF data sheet")</f>
        <v>PDF data sheet</v>
      </c>
      <c r="D154" s="4" t="str">
        <f>HYPERLINK("https://www.ti.com.cn/document-viewer/cn/INA169/datasheet","HTML data sheet")</f>
        <v>HTML data sheet</v>
      </c>
      <c r="E154" s="5" t="s">
        <v>35</v>
      </c>
      <c r="F154" s="5">
        <v>60</v>
      </c>
      <c r="G154" s="5">
        <v>2.7</v>
      </c>
      <c r="H154" s="5" t="s">
        <v>50</v>
      </c>
      <c r="I154" s="5" t="s">
        <v>360</v>
      </c>
      <c r="J154" s="5">
        <v>60</v>
      </c>
      <c r="K154" s="5">
        <v>2.7</v>
      </c>
      <c r="L154" s="5">
        <v>1000</v>
      </c>
      <c r="M154" s="5">
        <v>1</v>
      </c>
      <c r="N154" s="5" t="s">
        <v>323</v>
      </c>
      <c r="O154" s="5">
        <v>100</v>
      </c>
      <c r="P154" s="5">
        <v>220</v>
      </c>
      <c r="Q154" s="5">
        <v>2</v>
      </c>
      <c r="R154" s="5">
        <v>0.125</v>
      </c>
      <c r="S154" s="5">
        <v>0.75</v>
      </c>
      <c r="T154" s="5" t="s">
        <v>43</v>
      </c>
      <c r="U154" s="5" t="s">
        <v>110</v>
      </c>
      <c r="V154" s="5" t="s">
        <v>161</v>
      </c>
      <c r="W154" s="5" t="s">
        <v>54</v>
      </c>
      <c r="X154" s="5" t="s">
        <v>47</v>
      </c>
    </row>
    <row r="155" ht="30" customHeight="1" spans="1:24">
      <c r="A155" s="4" t="str">
        <f>HYPERLINK("https://www.ti.com.cn/product/cn/INA139","INA139")</f>
        <v>INA139</v>
      </c>
      <c r="B155" s="5" t="s">
        <v>370</v>
      </c>
      <c r="C155" s="4" t="str">
        <f>HYPERLINK("https://www.ti.com.cn/cn/lit/gpn/INA139","PDF data sheet")</f>
        <v>PDF data sheet</v>
      </c>
      <c r="D155" s="4" t="str">
        <f>HYPERLINK("https://www.ti.com.cn/document-viewer/cn/INA139/datasheet","HTML data sheet")</f>
        <v>HTML data sheet</v>
      </c>
      <c r="E155" s="5" t="s">
        <v>35</v>
      </c>
      <c r="F155" s="5">
        <v>36</v>
      </c>
      <c r="G155" s="5">
        <v>2.7</v>
      </c>
      <c r="H155" s="5" t="s">
        <v>50</v>
      </c>
      <c r="I155" s="5" t="s">
        <v>360</v>
      </c>
      <c r="J155" s="5">
        <v>40</v>
      </c>
      <c r="K155" s="5">
        <v>2.7</v>
      </c>
      <c r="L155" s="5">
        <v>1000</v>
      </c>
      <c r="M155" s="5">
        <v>1</v>
      </c>
      <c r="N155" s="5" t="s">
        <v>323</v>
      </c>
      <c r="O155" s="5">
        <v>100</v>
      </c>
      <c r="P155" s="5">
        <v>220</v>
      </c>
      <c r="Q155" s="5">
        <v>2</v>
      </c>
      <c r="R155" s="5">
        <v>0.125</v>
      </c>
      <c r="S155" s="5">
        <v>0.5</v>
      </c>
      <c r="T155" s="5" t="s">
        <v>43</v>
      </c>
      <c r="U155" s="5" t="s">
        <v>110</v>
      </c>
      <c r="V155" s="5" t="s">
        <v>161</v>
      </c>
      <c r="W155" s="5" t="s">
        <v>54</v>
      </c>
      <c r="X155" s="5" t="s">
        <v>47</v>
      </c>
    </row>
    <row r="156" ht="30" customHeight="1" spans="1:24">
      <c r="A156" s="4" t="str">
        <f>HYPERLINK("https://www.ti.com.cn/product/cn/INA168","INA168")</f>
        <v>INA168</v>
      </c>
      <c r="B156" s="5" t="s">
        <v>371</v>
      </c>
      <c r="C156" s="4" t="str">
        <f>HYPERLINK("https://www.ti.com.cn/cn/lit/gpn/INA168","PDF data sheet")</f>
        <v>PDF data sheet</v>
      </c>
      <c r="D156" s="4" t="str">
        <f>HYPERLINK("https://www.ti.com.cn/document-viewer/cn/INA168/datasheet","HTML data sheet")</f>
        <v>HTML data sheet</v>
      </c>
      <c r="E156" s="5" t="s">
        <v>35</v>
      </c>
      <c r="F156" s="5">
        <v>60</v>
      </c>
      <c r="G156" s="5">
        <v>2.7</v>
      </c>
      <c r="H156" s="5" t="s">
        <v>50</v>
      </c>
      <c r="I156" s="5" t="s">
        <v>360</v>
      </c>
      <c r="J156" s="5">
        <v>60</v>
      </c>
      <c r="K156" s="5">
        <v>2.7</v>
      </c>
      <c r="L156" s="5">
        <v>1000</v>
      </c>
      <c r="M156" s="5">
        <v>1</v>
      </c>
      <c r="N156" s="5" t="s">
        <v>323</v>
      </c>
      <c r="O156" s="5">
        <v>100</v>
      </c>
      <c r="P156" s="5">
        <v>32</v>
      </c>
      <c r="Q156" s="5">
        <v>2</v>
      </c>
      <c r="R156" s="5">
        <v>0.06</v>
      </c>
      <c r="S156" s="5">
        <v>0.75</v>
      </c>
      <c r="T156" s="5" t="s">
        <v>43</v>
      </c>
      <c r="U156" s="5" t="s">
        <v>110</v>
      </c>
      <c r="V156" s="5" t="s">
        <v>161</v>
      </c>
      <c r="W156" s="5" t="s">
        <v>54</v>
      </c>
      <c r="X156" s="5" t="s">
        <v>47</v>
      </c>
    </row>
    <row r="157" ht="30" customHeight="1" spans="1:24">
      <c r="A157" s="4" t="str">
        <f>HYPERLINK("https://www.ti.com.cn/product/cn/INA138","INA138")</f>
        <v>INA138</v>
      </c>
      <c r="B157" s="5" t="s">
        <v>372</v>
      </c>
      <c r="C157" s="4" t="str">
        <f>HYPERLINK("https://www.ti.com.cn/cn/lit/gpn/INA138","PDF data sheet")</f>
        <v>PDF data sheet</v>
      </c>
      <c r="D157" s="4" t="str">
        <f>HYPERLINK("https://www.ti.com.cn/document-viewer/cn/INA138/datasheet","HTML data sheet")</f>
        <v>HTML data sheet</v>
      </c>
      <c r="E157" s="5" t="s">
        <v>35</v>
      </c>
      <c r="F157" s="5">
        <v>36</v>
      </c>
      <c r="G157" s="5">
        <v>2.7</v>
      </c>
      <c r="H157" s="5" t="s">
        <v>50</v>
      </c>
      <c r="I157" s="5" t="s">
        <v>360</v>
      </c>
      <c r="J157" s="5">
        <v>36</v>
      </c>
      <c r="K157" s="5">
        <v>2.7</v>
      </c>
      <c r="L157" s="5">
        <v>1000</v>
      </c>
      <c r="M157" s="5">
        <v>1</v>
      </c>
      <c r="N157" s="5" t="s">
        <v>323</v>
      </c>
      <c r="O157" s="5">
        <v>100</v>
      </c>
      <c r="P157" s="5">
        <v>32</v>
      </c>
      <c r="Q157" s="5">
        <v>2</v>
      </c>
      <c r="R157" s="5">
        <v>0.06</v>
      </c>
      <c r="S157" s="5">
        <v>0.5</v>
      </c>
      <c r="T157" s="5" t="s">
        <v>43</v>
      </c>
      <c r="U157" s="5" t="s">
        <v>110</v>
      </c>
      <c r="V157" s="5" t="s">
        <v>161</v>
      </c>
      <c r="W157" s="5" t="s">
        <v>54</v>
      </c>
      <c r="X157" s="5" t="s">
        <v>47</v>
      </c>
    </row>
  </sheetData>
  <mergeCells count="3">
    <mergeCell ref="A1:B1"/>
    <mergeCell ref="A2:P2"/>
    <mergeCell ref="A4:B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Products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 Grid</dc:creator>
  <cp:lastModifiedBy>智慧车场门禁安防</cp:lastModifiedBy>
  <dcterms:created xsi:type="dcterms:W3CDTF">2024-04-06T04:21:00Z</dcterms:created>
  <dcterms:modified xsi:type="dcterms:W3CDTF">2024-04-06T04:24:16Z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CEC5F76F0FA346F4B2E277F99895AC0B_12</vt:lpwstr>
  </property>
  <property fmtid="{D5CDD505-2E9C-101B-9397-08002B2CF9AE}" pid="3" name="KSOProductBuildVer">
    <vt:lpwstr>2052-12.1.0.16417</vt:lpwstr>
  </property>
</Properties>
</file>