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 ?><Relationships xmlns="http://schemas.openxmlformats.org/package/2006/relationships">
<Relationship Id="rId1" Type="http://schemas.openxmlformats.org/officeDocument/2006/relationships/officeDocument" Target="xl/workbook.xml"/>
<Relationship Id="rId2" Type="http://schemas.openxmlformats.org/package/2006/relationships/metadata/core-properties" Target="docProps/core.xml"/>
</Relationships>

</file>

<file path=xl/workbook.xml><?xml version="1.0" encoding="utf-8"?>
<workbook xmlns:r="http://schemas.openxmlformats.org/officeDocument/2006/relationships" xmlns="http://schemas.openxmlformats.org/spreadsheetml/2006/main">
  <sheets>
    <sheet name="Products" sheetId="1" r:id="rId1"/>
  </sheets>
</workbook>
</file>

<file path=xl/sharedStrings.xml><?xml version="1.0" encoding="utf-8"?>
<sst xmlns="http://schemas.openxmlformats.org/spreadsheetml/2006/main" count="462" uniqueCount="462">
  <si>
    <t>Product or Part number</t>
  </si>
  <si>
    <t>Number of channels</t>
  </si>
  <si>
    <t>PDF data sheet</t>
  </si>
  <si>
    <t>HTML data sheet</t>
  </si>
  <si>
    <t>Vsmax (max) (V)</t>
  </si>
  <si>
    <t>Vsmin (min) (V)</t>
  </si>
  <si>
    <t>Input offset (±) (max) (µV)</t>
  </si>
  <si>
    <t>Voltage gain (min) (V/V)</t>
  </si>
  <si>
    <t>Voltage gainmax (max) (V/V)</t>
  </si>
  <si>
    <t>Noise at 1 kHz (typ) (nV√Hz)</t>
  </si>
  <si>
    <t>Features</t>
  </si>
  <si>
    <t>CMRR (min) (dB)</t>
  </si>
  <si>
    <t>Input offset drift (±) (max) (V/°C)</t>
  </si>
  <si>
    <t>Input bias current (±) (max) (nA)</t>
  </si>
  <si>
    <t>Iq (typ) (mA)</t>
  </si>
  <si>
    <t>Bandwidth at min gain (typ) (MHz)</t>
  </si>
  <si>
    <t>Gain error (±) (max) (%)</t>
  </si>
  <si>
    <t>Operating temperature range (°C)</t>
  </si>
  <si>
    <t>Package type</t>
  </si>
  <si>
    <t>TI package name</t>
  </si>
  <si>
    <t>Pin count</t>
  </si>
  <si>
    <t>Package area (mm^2)</t>
  </si>
  <si>
    <t>Package size (L x W) (mm)</t>
  </si>
  <si>
    <t>Price|Quantity (USD)</t>
  </si>
  <si>
    <t>TI functional safety category</t>
  </si>
  <si>
    <t>Status</t>
  </si>
  <si>
    <t>Cost Optimized,Low power,Small Size</t>
  </si>
  <si>
    <t>-40 to 125</t>
  </si>
  <si>
    <t>WSON</t>
  </si>
  <si>
    <t>DSG</t>
  </si>
  <si>
    <t>2 x 2</t>
  </si>
  <si>
    <t/>
  </si>
  <si>
    <t>正在供货</t>
  </si>
  <si>
    <t>Cost Optimized,Low power,Shutdown,Small Size</t>
  </si>
  <si>
    <t>-40 to 125</t>
  </si>
  <si>
    <t>WSON,X2QFN</t>
  </si>
  <si>
    <t>DSG,RUG</t>
  </si>
  <si>
    <t>8,10</t>
  </si>
  <si>
    <t>3,4</t>
  </si>
  <si>
    <t>1.5 x 2,2 x 2</t>
  </si>
  <si>
    <t/>
  </si>
  <si>
    <t>正在供货</t>
  </si>
  <si>
    <t>Fully Differential,Overvoltage protection,Small Size,Super-beta,Ultra-low noise</t>
  </si>
  <si>
    <t>-40 to 125</t>
  </si>
  <si>
    <t>VQFN</t>
  </si>
  <si>
    <t>RGT</t>
  </si>
  <si>
    <t>3 x 3</t>
  </si>
  <si>
    <t/>
  </si>
  <si>
    <t>正在供货</t>
  </si>
  <si>
    <t>Cost Optimized,Shutdown</t>
  </si>
  <si>
    <t>-40 to 125</t>
  </si>
  <si>
    <t>SOT-23-THN,WSON,X2QFN</t>
  </si>
  <si>
    <t>DDF,DSG,RUG</t>
  </si>
  <si>
    <t>8,10</t>
  </si>
  <si>
    <t>3,4,8.12</t>
  </si>
  <si>
    <t>1.5 x 2,2 x 2,2.9 x 2.8</t>
  </si>
  <si>
    <t/>
  </si>
  <si>
    <t>正在供货</t>
  </si>
  <si>
    <t>Cost Optimized,Low power,Overvoltage protection</t>
  </si>
  <si>
    <t>-40 to 125</t>
  </si>
  <si>
    <t>SOIC,VSSOP</t>
  </si>
  <si>
    <t>D,DGK</t>
  </si>
  <si>
    <t>14.7,29.4</t>
  </si>
  <si>
    <t>3 x 4.9,4.9 x 6</t>
  </si>
  <si>
    <t/>
  </si>
  <si>
    <t>正在供货</t>
  </si>
  <si>
    <t>Current Feedback,High speed,Super-beta,Ultra-low noise</t>
  </si>
  <si>
    <t>-40 to 125</t>
  </si>
  <si>
    <t>SOIC,VSSOP</t>
  </si>
  <si>
    <t>D,DGK</t>
  </si>
  <si>
    <t>14.7,29.4</t>
  </si>
  <si>
    <t>3 x 4.9,4.9 x 6</t>
  </si>
  <si>
    <t/>
  </si>
  <si>
    <t>正在供货</t>
  </si>
  <si>
    <t>Current Feedback,High speed,Super-beta,Ultra-low noise</t>
  </si>
  <si>
    <t>-40 to 125</t>
  </si>
  <si>
    <t>SOIC</t>
  </si>
  <si>
    <t>D</t>
  </si>
  <si>
    <t>4.9 x 6</t>
  </si>
  <si>
    <t/>
  </si>
  <si>
    <t>正在供货</t>
  </si>
  <si>
    <t>Low power,Zero Drift</t>
  </si>
  <si>
    <t>-40 to 125</t>
  </si>
  <si>
    <t>VSSOP</t>
  </si>
  <si>
    <t>DGK</t>
  </si>
  <si>
    <t>3 x 4.9</t>
  </si>
  <si>
    <t>Functional Safety-Capable</t>
  </si>
  <si>
    <t>正在供货</t>
  </si>
  <si>
    <t>Overvoltage protection,Super-beta</t>
  </si>
  <si>
    <t>-40 to 125</t>
  </si>
  <si>
    <t>SOIC</t>
  </si>
  <si>
    <t>D</t>
  </si>
  <si>
    <t>4.9 x 6</t>
  </si>
  <si>
    <t/>
  </si>
  <si>
    <t>正在供货</t>
  </si>
  <si>
    <t>Overvoltage protection,Small Size,Super-beta</t>
  </si>
  <si>
    <t>-40 to 125</t>
  </si>
  <si>
    <t>SOIC,VSSOP,WSON</t>
  </si>
  <si>
    <t>D,DGK,DRG</t>
  </si>
  <si>
    <t>9,14.7,29.4</t>
  </si>
  <si>
    <t>3 x 3,3 x 4.9,4.9 x 6</t>
  </si>
  <si>
    <t/>
  </si>
  <si>
    <t>正在供货</t>
  </si>
  <si>
    <t>Overvoltage protection,Small Size,Super-beta</t>
  </si>
  <si>
    <t>-40 to 125</t>
  </si>
  <si>
    <t>SOIC,VSSOP,WSON</t>
  </si>
  <si>
    <t>D,DGK,DRG</t>
  </si>
  <si>
    <t>9,14.7,29.4</t>
  </si>
  <si>
    <t>3 x 3,3 x 4.9,4.9 x 6</t>
  </si>
  <si>
    <t/>
  </si>
  <si>
    <t>正在供货</t>
  </si>
  <si>
    <t>Burr-Brown™ Audio,High Cload Drive,Premium Sound,Shutdown,Small Size</t>
  </si>
  <si>
    <t>-40 to 125</t>
  </si>
  <si>
    <t>WQFN</t>
  </si>
  <si>
    <t>RTW</t>
  </si>
  <si>
    <t>4 x 4</t>
  </si>
  <si>
    <t/>
  </si>
  <si>
    <t>正在供货</t>
  </si>
  <si>
    <t>Zero Drift</t>
  </si>
  <si>
    <t>-40 to 125</t>
  </si>
  <si>
    <t>VSSOP</t>
  </si>
  <si>
    <t>DGK</t>
  </si>
  <si>
    <t>3 x 4.9</t>
  </si>
  <si>
    <t/>
  </si>
  <si>
    <t>正在供货</t>
  </si>
  <si>
    <t>Overvoltage protection,Super-beta</t>
  </si>
  <si>
    <t>-40 to 125</t>
  </si>
  <si>
    <t>SOIC</t>
  </si>
  <si>
    <t>D</t>
  </si>
  <si>
    <t>4.9 x 6</t>
  </si>
  <si>
    <t/>
  </si>
  <si>
    <t>正在供货</t>
  </si>
  <si>
    <t>Cost Optimized,Overvoltage protection,Shutdown,Small Size</t>
  </si>
  <si>
    <t>-40 to 125</t>
  </si>
  <si>
    <t>VSON</t>
  </si>
  <si>
    <t>DRC</t>
  </si>
  <si>
    <t>3 x 3</t>
  </si>
  <si>
    <t/>
  </si>
  <si>
    <t>正在供货</t>
  </si>
  <si>
    <t>EMI Hardened,Premium Sound</t>
  </si>
  <si>
    <t>-40 to 125</t>
  </si>
  <si>
    <t>TSSOP</t>
  </si>
  <si>
    <t>PW</t>
  </si>
  <si>
    <t>5 x 6.4</t>
  </si>
  <si>
    <t/>
  </si>
  <si>
    <t>正在供货</t>
  </si>
  <si>
    <t>Small Size,Zero Drift</t>
  </si>
  <si>
    <t>-40 to 125</t>
  </si>
  <si>
    <t>SOIC,WSON</t>
  </si>
  <si>
    <t>D,DRJ</t>
  </si>
  <si>
    <t>16,29.4</t>
  </si>
  <si>
    <t>4 x 4,4.9 x 6</t>
  </si>
  <si>
    <t/>
  </si>
  <si>
    <t>正在供货</t>
  </si>
  <si>
    <t>Cost Optimized</t>
  </si>
  <si>
    <t>-40 to 125</t>
  </si>
  <si>
    <t>VSSOP</t>
  </si>
  <si>
    <t>DGK</t>
  </si>
  <si>
    <t>3 x 4.9</t>
  </si>
  <si>
    <t/>
  </si>
  <si>
    <t>正在供货</t>
  </si>
  <si>
    <t>Cost Optimized,Overvoltage protection,Small Size</t>
  </si>
  <si>
    <t>-40 to 125</t>
  </si>
  <si>
    <t>SOIC,VSSOP,WSON</t>
  </si>
  <si>
    <t>D,DGK,DRG</t>
  </si>
  <si>
    <t>9,14.7,29.4</t>
  </si>
  <si>
    <t>3 x 3,3 x 4.9,4.9 x 6</t>
  </si>
  <si>
    <t/>
  </si>
  <si>
    <t>正在供货</t>
  </si>
  <si>
    <t>Current Feedback,Overvoltage protection</t>
  </si>
  <si>
    <t>-55 to 175</t>
  </si>
  <si>
    <t>SOIC</t>
  </si>
  <si>
    <t>D</t>
  </si>
  <si>
    <t>4.9 x 6</t>
  </si>
  <si>
    <t/>
  </si>
  <si>
    <t>正在供货</t>
  </si>
  <si>
    <t>-</t>
  </si>
  <si>
    <t>Low power,Zero Drift</t>
  </si>
  <si>
    <t>-55 to 210</t>
  </si>
  <si>
    <t>B0QFN,CFP,DIESALE</t>
  </si>
  <si>
    <t>HKJ,HKQ,JD,KGD</t>
  </si>
  <si>
    <t>0,8</t>
  </si>
  <si>
    <t>38.985,75.8373,See data sheet</t>
  </si>
  <si>
    <t>10.29 x 7.37,6.9 x 5.65,See data sheet</t>
  </si>
  <si>
    <t/>
  </si>
  <si>
    <t>正在供货</t>
  </si>
  <si>
    <t>Current Feedback,Overvoltage protection</t>
  </si>
  <si>
    <t>-55 to 210</t>
  </si>
  <si>
    <t>CDIP_SB,CFP,DIESALE</t>
  </si>
  <si>
    <t>HKJ,HKQ,JDJ,KGD</t>
  </si>
  <si>
    <t>0,8</t>
  </si>
  <si>
    <t>38.985,88.4569,See data sheet</t>
  </si>
  <si>
    <t>11.81 x 7.49,6.9 x 5.65,See data sheet</t>
  </si>
  <si>
    <t/>
  </si>
  <si>
    <t>正在供货</t>
  </si>
  <si>
    <t>Current Feedback,Overvoltage protection</t>
  </si>
  <si>
    <t>-55 to 125</t>
  </si>
  <si>
    <t>SOIC</t>
  </si>
  <si>
    <t>D</t>
  </si>
  <si>
    <t>4.9 x 6</t>
  </si>
  <si>
    <t/>
  </si>
  <si>
    <t>正在供货</t>
  </si>
  <si>
    <t>Low power,Small Size,Zero Drift</t>
  </si>
  <si>
    <t>-40 to 125</t>
  </si>
  <si>
    <t>VSSOP,WSON</t>
  </si>
  <si>
    <t>DGK,DRG</t>
  </si>
  <si>
    <t>9,14.7</t>
  </si>
  <si>
    <t>3 x 3,3 x 4.9</t>
  </si>
  <si>
    <t/>
  </si>
  <si>
    <t>正在供货</t>
  </si>
  <si>
    <t>Shutdown</t>
  </si>
  <si>
    <t>-40 to 85</t>
  </si>
  <si>
    <t>VSSOP</t>
  </si>
  <si>
    <t>DGS</t>
  </si>
  <si>
    <t>3 x 4.9</t>
  </si>
  <si>
    <t/>
  </si>
  <si>
    <t>正在供货</t>
  </si>
  <si>
    <t>Ultra-low noise</t>
  </si>
  <si>
    <t>-40 to 125</t>
  </si>
  <si>
    <t>SOIC</t>
  </si>
  <si>
    <t>DW</t>
  </si>
  <si>
    <t>10.3 x 10.3</t>
  </si>
  <si>
    <t/>
  </si>
  <si>
    <t>正在供货</t>
  </si>
  <si>
    <t>Cost Optimized</t>
  </si>
  <si>
    <t>-40 to 125</t>
  </si>
  <si>
    <t>VSSOP</t>
  </si>
  <si>
    <t>DGK</t>
  </si>
  <si>
    <t>3 x 4.9</t>
  </si>
  <si>
    <t/>
  </si>
  <si>
    <t>正在供货</t>
  </si>
  <si>
    <t>Cost Optimized,Shutdown</t>
  </si>
  <si>
    <t>-40 to 125</t>
  </si>
  <si>
    <t>VSSOP</t>
  </si>
  <si>
    <t>DGS</t>
  </si>
  <si>
    <t>3 x 4.9</t>
  </si>
  <si>
    <t/>
  </si>
  <si>
    <t>正在供货</t>
  </si>
  <si>
    <t>Cost Optimized,Shutdown</t>
  </si>
  <si>
    <t>-40 to 85</t>
  </si>
  <si>
    <t>VSSOP</t>
  </si>
  <si>
    <t>DGS</t>
  </si>
  <si>
    <t>3 x 4.9</t>
  </si>
  <si>
    <t/>
  </si>
  <si>
    <t>正在供货</t>
  </si>
  <si>
    <t>Cost Optimized,Shutdown</t>
  </si>
  <si>
    <t>-55 to 125</t>
  </si>
  <si>
    <t>TSSOP</t>
  </si>
  <si>
    <t>PW</t>
  </si>
  <si>
    <t>5 x 6.4</t>
  </si>
  <si>
    <t/>
  </si>
  <si>
    <t>正在供货</t>
  </si>
  <si>
    <t>Cost Optimized,Shutdown</t>
  </si>
  <si>
    <t>-55 to 125</t>
  </si>
  <si>
    <t>TSSOP</t>
  </si>
  <si>
    <t>PW</t>
  </si>
  <si>
    <t>5 x 6.4</t>
  </si>
  <si>
    <t/>
  </si>
  <si>
    <t>正在供货</t>
  </si>
  <si>
    <t>Cost Optimized</t>
  </si>
  <si>
    <t>-40 to 85</t>
  </si>
  <si>
    <t>VSSOP</t>
  </si>
  <si>
    <t>DGK</t>
  </si>
  <si>
    <t>3 x 4.9</t>
  </si>
  <si>
    <t/>
  </si>
  <si>
    <t>正在供货</t>
  </si>
  <si>
    <t>Cost Optimized,Shutdown</t>
  </si>
  <si>
    <t>-55 to 125</t>
  </si>
  <si>
    <t>VSSOP</t>
  </si>
  <si>
    <t>DGK</t>
  </si>
  <si>
    <t>3 x 4.9</t>
  </si>
  <si>
    <t/>
  </si>
  <si>
    <t>正在供货</t>
  </si>
  <si>
    <t>Cost Optimized,Shutdown</t>
  </si>
  <si>
    <t>-55 to 125</t>
  </si>
  <si>
    <t>VSSOP</t>
  </si>
  <si>
    <t>DGK</t>
  </si>
  <si>
    <t>3 x 4.9</t>
  </si>
  <si>
    <t/>
  </si>
  <si>
    <t>正在供货</t>
  </si>
  <si>
    <t>Ultra-low noise</t>
  </si>
  <si>
    <t>-55 to 125</t>
  </si>
  <si>
    <t>SOIC</t>
  </si>
  <si>
    <t>D</t>
  </si>
  <si>
    <t>8.65 x 6</t>
  </si>
  <si>
    <t/>
  </si>
  <si>
    <t>正在供货</t>
  </si>
  <si>
    <t>Cost Optimized</t>
  </si>
  <si>
    <t>-55 to 125</t>
  </si>
  <si>
    <t>TSSOP</t>
  </si>
  <si>
    <t>PW</t>
  </si>
  <si>
    <t>5 x 6.4</t>
  </si>
  <si>
    <t/>
  </si>
  <si>
    <t>正在供货</t>
  </si>
  <si>
    <t>Current Feedback,Ultra-low noise</t>
  </si>
  <si>
    <t>-40 to 85</t>
  </si>
  <si>
    <t>SOIC</t>
  </si>
  <si>
    <t>D</t>
  </si>
  <si>
    <t>8.65 x 6</t>
  </si>
  <si>
    <t/>
  </si>
  <si>
    <t>正在供货</t>
  </si>
  <si>
    <t>Cost Optimized</t>
  </si>
  <si>
    <t>-55 to 125</t>
  </si>
  <si>
    <t>VSSOP</t>
  </si>
  <si>
    <t>DGK</t>
  </si>
  <si>
    <t>3 x 4.9</t>
  </si>
  <si>
    <t/>
  </si>
  <si>
    <t>正在供货</t>
  </si>
  <si>
    <t>Cost Optimized,Shutdown</t>
  </si>
  <si>
    <t>-55 to 125</t>
  </si>
  <si>
    <t>VSSOP</t>
  </si>
  <si>
    <t>DGK</t>
  </si>
  <si>
    <t>3 x 4.9</t>
  </si>
  <si>
    <t/>
  </si>
  <si>
    <t>正在供货</t>
  </si>
  <si>
    <t>Cost Optimized</t>
  </si>
  <si>
    <t>-40 to 85</t>
  </si>
  <si>
    <t>VSSOP</t>
  </si>
  <si>
    <t>DGK</t>
  </si>
  <si>
    <t>3 x 4.9</t>
  </si>
  <si>
    <t/>
  </si>
  <si>
    <t>正在供货</t>
  </si>
  <si>
    <t>Cost Optimized</t>
  </si>
  <si>
    <t>-40 to 85</t>
  </si>
  <si>
    <t>SOIC,VSSOP</t>
  </si>
  <si>
    <t>D,DGK</t>
  </si>
  <si>
    <t>14.7,29.4</t>
  </si>
  <si>
    <t>3 x 4.9,4.9 x 6</t>
  </si>
  <si>
    <t/>
  </si>
  <si>
    <t>正在供货</t>
  </si>
  <si>
    <t>Overvoltage protection</t>
  </si>
  <si>
    <t>-40 to 85</t>
  </si>
  <si>
    <t>PDIP,SOIC</t>
  </si>
  <si>
    <t>D,P</t>
  </si>
  <si>
    <t>29.4,92.5083</t>
  </si>
  <si>
    <t>4.9 x 6,9.81 x 9.43</t>
  </si>
  <si>
    <t/>
  </si>
  <si>
    <t>正在供货</t>
  </si>
  <si>
    <t>Low power</t>
  </si>
  <si>
    <t>-40 to 85</t>
  </si>
  <si>
    <t>SOIC,SSOP</t>
  </si>
  <si>
    <t>D,DBQ</t>
  </si>
  <si>
    <t>29.4,59.4</t>
  </si>
  <si>
    <t>4.9 x 6,9.9 x 6</t>
  </si>
  <si>
    <t/>
  </si>
  <si>
    <t>正在供货</t>
  </si>
  <si>
    <t>Low power</t>
  </si>
  <si>
    <t>-40 to 85</t>
  </si>
  <si>
    <t>PDIP,SOIC</t>
  </si>
  <si>
    <t>D,P</t>
  </si>
  <si>
    <t>29.4,92.5083</t>
  </si>
  <si>
    <t>4.9 x 6,9.81 x 9.43</t>
  </si>
  <si>
    <t/>
  </si>
  <si>
    <t>正在供货</t>
  </si>
  <si>
    <t>Overvoltage protection</t>
  </si>
  <si>
    <t>-40 to 85</t>
  </si>
  <si>
    <t>PDIP,SOIC</t>
  </si>
  <si>
    <t>D,N</t>
  </si>
  <si>
    <t>59.4,181.42</t>
  </si>
  <si>
    <t>19.3 x 9.4,9.9 x 6</t>
  </si>
  <si>
    <t/>
  </si>
  <si>
    <t>正在供货</t>
  </si>
  <si>
    <t>Low power</t>
  </si>
  <si>
    <t>-55 to 125</t>
  </si>
  <si>
    <t>SOIC,VSSOP</t>
  </si>
  <si>
    <t>D,DGK</t>
  </si>
  <si>
    <t>14.7,29.4</t>
  </si>
  <si>
    <t>3 x 4.9,4.9 x 6</t>
  </si>
  <si>
    <t/>
  </si>
  <si>
    <t>正在供货</t>
  </si>
  <si>
    <t>Current Feedback,Overvoltage protection</t>
  </si>
  <si>
    <t>-40 to 125</t>
  </si>
  <si>
    <t>PDIP,SOIC</t>
  </si>
  <si>
    <t>D,P</t>
  </si>
  <si>
    <t>29.4,92.5083</t>
  </si>
  <si>
    <t>4.9 x 6,9.81 x 9.43</t>
  </si>
  <si>
    <t/>
  </si>
  <si>
    <t>正在供货</t>
  </si>
  <si>
    <t>Overvoltage protection</t>
  </si>
  <si>
    <t>-40 to 85</t>
  </si>
  <si>
    <t>SOIC</t>
  </si>
  <si>
    <t>D</t>
  </si>
  <si>
    <t>4.9 x 6</t>
  </si>
  <si>
    <t/>
  </si>
  <si>
    <t>正在供货</t>
  </si>
  <si>
    <t>Current Feedback,Overvoltage protection</t>
  </si>
  <si>
    <t>-40 to 125</t>
  </si>
  <si>
    <t>PDIP,SOIC</t>
  </si>
  <si>
    <t>D,P</t>
  </si>
  <si>
    <t>29.4,92.5083</t>
  </si>
  <si>
    <t>4.9 x 6,9.81 x 9.43</t>
  </si>
  <si>
    <t/>
  </si>
  <si>
    <t>正在供货</t>
  </si>
  <si>
    <t>Overvoltage protection</t>
  </si>
  <si>
    <t>-40 to 85</t>
  </si>
  <si>
    <t>SOIC</t>
  </si>
  <si>
    <t>DW</t>
  </si>
  <si>
    <t>10.3 x 10.3</t>
  </si>
  <si>
    <t/>
  </si>
  <si>
    <t>正在供货</t>
  </si>
  <si>
    <t>Current Feedback,Overvoltage protection</t>
  </si>
  <si>
    <t>-40 to 85</t>
  </si>
  <si>
    <t>SOIC</t>
  </si>
  <si>
    <t>DW</t>
  </si>
  <si>
    <t>10.3 x 10.3</t>
  </si>
  <si>
    <t/>
  </si>
  <si>
    <t>正在供货</t>
  </si>
  <si>
    <t>Overvoltage protection</t>
  </si>
  <si>
    <t>-40 to 85</t>
  </si>
  <si>
    <t>PDIP,SOIC</t>
  </si>
  <si>
    <t>D,P</t>
  </si>
  <si>
    <t>29.4,92.5083</t>
  </si>
  <si>
    <t>4.9 x 6,9.81 x 9.43</t>
  </si>
  <si>
    <t/>
  </si>
  <si>
    <t>正在供货</t>
  </si>
  <si>
    <t>Low bias current</t>
  </si>
  <si>
    <t>-40 to 85</t>
  </si>
  <si>
    <t>PDIP,SOIC</t>
  </si>
  <si>
    <t>DW,P</t>
  </si>
  <si>
    <t>8,16</t>
  </si>
  <si>
    <t>92.5083,106.09</t>
  </si>
  <si>
    <t>10.3 x 10.3,9.81 x 9.43</t>
  </si>
  <si>
    <t/>
  </si>
  <si>
    <t>正在供货</t>
  </si>
  <si>
    <t>Overvoltage protection</t>
  </si>
  <si>
    <t>-40 to 85</t>
  </si>
  <si>
    <t>SOIC</t>
  </si>
  <si>
    <t>DW</t>
  </si>
  <si>
    <t>10.3 x 10.3</t>
  </si>
  <si>
    <t/>
  </si>
  <si>
    <t>正在供货</t>
  </si>
  <si>
    <t>Overvoltage protection</t>
  </si>
  <si>
    <t>-40 to 85</t>
  </si>
  <si>
    <t>PDIP,SOIC</t>
  </si>
  <si>
    <t>DW,P</t>
  </si>
  <si>
    <t>8,16</t>
  </si>
  <si>
    <t>92.5083,106.09</t>
  </si>
  <si>
    <t>10.3 x 10.3,9.81 x 9.43</t>
  </si>
  <si>
    <t/>
  </si>
  <si>
    <t>正在供货</t>
  </si>
  <si>
    <t>-40 to 85</t>
  </si>
  <si>
    <t>PDIP</t>
  </si>
  <si>
    <t>P</t>
  </si>
  <si>
    <t>9.81 x 9.43</t>
  </si>
  <si>
    <t/>
  </si>
  <si>
    <t>正在供货</t>
  </si>
  <si>
    <t>Current Feedback,Ultra-low noise</t>
  </si>
  <si>
    <t>-40 to 85</t>
  </si>
  <si>
    <t>PDIP,SOIC</t>
  </si>
  <si>
    <t>DW,N</t>
  </si>
  <si>
    <t>106.09,181.42</t>
  </si>
  <si>
    <t>10.3 x 10.3,19.3 x 9.4</t>
  </si>
  <si>
    <t/>
  </si>
  <si>
    <t>正在供货</t>
  </si>
  <si>
    <t>-55 to 125</t>
  </si>
  <si>
    <t>CDIP_SB,PDIP,SOIC,TO-CAN</t>
  </si>
  <si>
    <t>DW,JD,LME,N</t>
  </si>
  <si>
    <t>10,14,16</t>
  </si>
  <si>
    <t>80.2816,106.09,138.9395,181.42</t>
  </si>
  <si>
    <t>10.3 x 10.3,18.55 x 7.49,19.3 x 9.4,8.96 x 8.96</t>
  </si>
  <si>
    <t/>
  </si>
  <si>
    <t>正在供货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</si>
</sst>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>
</numFmts>
  <fonts count="6">
    <font>
      <sz val="11"/>
      <color theme="1" rgb="FF000000"/>
      <name val="Calibri"/>
      <family val="2"/>
      <scheme val="minor"/>
    </font>
    <font>
      <sz val="15"/>
      <color rgb="000"/>
      <name val="Arial"/>
      <shadow/>
    </font>
    <font>
      <sz val="13"/>
      <color rgb="FF000000"/>
      <name val="Arial"/>
    </font>
    <font>
      <sz val="11"/>
      <color rgb="FF000000"/>
      <name val="Arial"/>
    </font>
    <font>
      <sz val="11"/>
      <color rgb="FF007c8c"/>
      <name val="Calibri"/>
      <u val="single"/>
    </font>
    <font>
      <sz val="13"/>
      <color rgb="FF007c8c"/>
      <name val="Arial"/>
      <u val="single"/>
    </font>
  </fonts>
  <fills count="4">
    <fill>
      <patternFill patternType="none"/>
    </fill>
    <fill>
      <patternFill patternType="gray125"/>
    </fill>
    <fill>
      <patternFill patternType="solid">
        <fgColor rgb="FFe0e0e0"/>
      </patternFill>
    </fill>
    <fill>
      <patternFill patternType="solid">
        <fgColor rgb="FFcc0000"/>
      </patternFill>
    </fill>
  </fills>
  <borders count="2">
    <border>
      <left/>
      <right/>
      <top/>
      <bottom/>
      <diagonal/>
    </border>
    <border>
      <left style="thin">
        <color rgb="000"/>
      </left>
      <right style="thin">
        <color rgb="000"/>
      </right>
      <top style="medium">
        <color rgb="000"/>
      </top>
      <bottom style="medium">
        <color rgb="000"/>
      </bottom>
      <diagonal>
        <color rgb="FF000000"/>
      </diagonal>
    </border>
  </borders>
  <cellStyleXfs count="1">
    <xf borderId="0" fillId="0" fontId="0" numFmtId="0"/>
  </cellStyleXfs>
  <cellXfs count="7">
    <xf borderId="0" fillId="0" fontId="0" numFmtId="0" xfId="0"/>
    <xf applyAlignment="1" applyBorder="1" applyFill="1" borderId="1" fillId="2" applyFont="1" fontId="1" numFmtId="0" xfId="0">
      <alignment horizontal="center" indent="1" vertical="center"/>
    </xf>
    <xf applyAlignment="1" applyBorder="1" borderId="1" fillId="0" applyFont="1" fontId="2" numFmtId="0" xfId="0">
      <alignment indent="1" wrapText="true"/>
    </xf>
    <xf applyFill="1" borderId="0" fillId="3" applyFont="1" fontId="3" numFmtId="0" xfId="0"/>
    <xf applyAlignment="1" borderId="0" fillId="0" applyFont="1" fontId="2" numFmtId="0" xfId="0">
      <alignment horizontal="left" wrapText="true"/>
    </xf>
    <xf borderId="0" fillId="0" applyFont="1" fontId="4" numFmtId="0" xfId="0"/>
    <xf applyAlignment="1" borderId="0" fillId="0" applyFont="1" fontId="5" numFmtId="0" xfId="0">
      <alignment horizontal="left" wrapText="true"/>
    </xf>
  </cellXfs>
  <cellStyles count="1">
    <cellStyle builtinId="0" name="Normal" xfId="0"/>
  </cellStyles>
  <tableStyles count="0" defaultPivotStyle="PivotStyleLight16" defaultTableStyle="TableStyleMedium2"/>
</styleSheet>
</file>

<file path=xl/_rels/workbook.xml.rels><?xml version="1.0" encoding="UTF-8" standalone="yes" ?><Relationships xmlns="http://schemas.openxmlformats.org/package/2006/relationships">
<Relationship Id="rId1" Type="http://schemas.openxmlformats.org/officeDocument/2006/relationships/worksheet" Target="worksheets/sheet1.xml"/>
<Relationship Id="rId2" Type="http://schemas.openxmlformats.org/officeDocument/2006/relationships/theme" Target="theme/theme1.xml"/>
<Relationship Id="rId3" Type="http://schemas.openxmlformats.org/officeDocument/2006/relationships/styles" Target="styles.xml"/>
<Relationship Id="rId4" Type="http://schemas.openxmlformats.org/officeDocument/2006/relationships/sharedStrings" Target="sharedStrings.xml"/>
</Relationships>

</file>

<file path=xl/drawings/_rels/drawing1.xml.rels><?xml version="1.0" encoding="UTF-8" standalone="yes" ?><Relationships xmlns="http://schemas.openxmlformats.org/package/2006/relationships">
<Relationship Id="rId1" Type="http://schemas.openxmlformats.org/officeDocument/2006/relationships/image" Target="../media/image1.png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absolute">
    <xdr:from>
      <xdr:col>0</xdr:col>
      <xdr:colOff>0</xdr:colOff>
      <xdr:row>0</xdr:row>
      <xdr:rowOff>0</xdr:rowOff>
    </xdr:from>
    <xdr:to>
      <xdr:col>0</xdr:col>
      <xdr:colOff>2667000</xdr:colOff>
      <xdr:row>0</xdr:row>
      <xdr:rowOff>342900</xdr:rowOff>
    </xdr:to>
    <xdr:pic>
      <xdr:nvPicPr>
        <xdr:cNvPr id="1" name="logo">
          <a:extLst>
            <a:ext uri="{FF2B5EF4-FFF2-40B4-BE49-F238E27FC236}">
              <a16:creationId xmlns:a16="http://schemas.microsoft.com/office/drawing/2014/main" id="{822E6D20-D7BC-2841-A643-D49A6EF008A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cstate="print" r:embed="rId1"/>
        <a:stretch>
          <a:fillRect/>
        </a:stretch>
      </xdr:blipFill>
      <xdr:spPr>
        <a:xfrm>
          <a:off x="0" y="0"/>
          <a:ext cx="26670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105000"/>
                <a:lumMod val="110000"/>
                <a:tint val="67000"/>
              </a:schemeClr>
            </a:gs>
            <a:gs pos="50000">
              <a:schemeClr val="phClr">
                <a:satMod val="103000"/>
                <a:lumMod val="105000"/>
                <a:tint val="73000"/>
              </a:schemeClr>
            </a:gs>
            <a:gs pos="100000">
              <a:schemeClr val="phClr">
                <a:satMod val="109000"/>
                <a:lumMod val="105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satMod val="120000"/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atMod val="150000"/>
                <a:lumMod val="102000"/>
                <a:tint val="93000"/>
                <a:shade val="98000"/>
              </a:schemeClr>
            </a:gs>
            <a:gs pos="50000">
              <a:schemeClr val="phClr">
                <a:satMod val="130000"/>
                <a:lumMod val="103000"/>
                <a:tint val="98000"/>
                <a:shade val="90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 ?><Relationships xmlns="http://schemas.openxmlformats.org/package/2006/relationships">
<Relationship Id="rId1" Type="http://schemas.openxmlformats.org/officeDocument/2006/relationships/drawing" Target="../drawings/drawing1.xml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0"/>
  </sheetPr>
  <sheetFormatPr baseColWidth="10" defaultRowHeight="16"/>
  <cols>
    <col min="1" max="1" width="43" hidden="0" bestFit="0" customWidth="1"/>
    <col min="2" max="2" width="43" hidden="0" bestFit="0" customWidth="1"/>
    <col min="3" max="3" width="43" hidden="0" bestFit="0" customWidth="1"/>
    <col min="4" max="4" width="43" hidden="0" bestFit="0" customWidth="1"/>
    <col min="5" max="5" width="43" hidden="0" bestFit="0" customWidth="1"/>
    <col min="6" max="6" width="43" hidden="0" bestFit="0" customWidth="1"/>
    <col min="7" max="7" width="43" hidden="0" bestFit="0" customWidth="1"/>
    <col min="8" max="8" width="43" hidden="0" bestFit="0" customWidth="1"/>
    <col min="9" max="9" width="43" hidden="0" bestFit="0" customWidth="1"/>
    <col min="10" max="10" width="43" hidden="0" bestFit="0" customWidth="1"/>
    <col min="11" max="11" width="43" hidden="0" bestFit="0" customWidth="1"/>
    <col min="12" max="12" width="43" hidden="0" bestFit="0" customWidth="1"/>
    <col min="13" max="13" width="43" hidden="0" bestFit="0" customWidth="1"/>
    <col min="14" max="14" width="43" hidden="0" bestFit="0" customWidth="1"/>
    <col min="15" max="15" width="43" hidden="0" bestFit="0" customWidth="1"/>
    <col min="16" max="16" width="43" hidden="0" bestFit="0" customWidth="1"/>
    <col min="17" max="17" width="43" hidden="0" bestFit="0" customWidth="1"/>
    <col min="18" max="18" width="43" hidden="0" bestFit="0" customWidth="1"/>
    <col min="19" max="19" width="43" hidden="0" bestFit="0" customWidth="1"/>
    <col min="20" max="20" width="43" hidden="0" bestFit="0" customWidth="1"/>
    <col min="21" max="21" width="43" hidden="0" bestFit="0" customWidth="1"/>
    <col min="22" max="22" width="43" hidden="0" bestFit="0" customWidth="1"/>
    <col min="23" max="23" width="43" hidden="0" bestFit="0" customWidth="1"/>
    <col min="24" max="24" width="43" hidden="0" bestFit="0" customWidth="1"/>
    <col min="25" max="25" width="43" hidden="0" bestFit="0" customWidth="1"/>
    <col min="26" max="26" width="43" hidden="0" bestFit="0" customWidth="1"/>
  </cols>
  <sheetData>
    <row r="1" hidden="0" ht="45" customHeight="1" spans="1:1">
      <c r="A1" t="e">
        <v/>
      </c>
      <c r="B1"/>
    </row>
    <row r="2" hidden="0" ht="10" customHeight="1" spans="1: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idden="0" ht="30" customHeight="1" spans="1:1">
</row>
    <row r="4" hidden="0" ht="30" customHeight="1" spans="1:1">
      <c r="A4" t="inlineStr" s="1">
        <is>
          <t>下载详细信息</t>
        </is>
      </c>
      <c r="B4" s="1"/>
    </row>
    <row r="5" hidden="0" ht="30" customHeight="1" spans="1:1">
      <c r="A5" t="inlineStr" s="2">
        <is>
          <t>以下项的参数详细信息：</t>
        </is>
      </c>
      <c r="B5" t="inlineStr" s="2">
        <is>
          <t>Instrumentation amplifiers</t>
        </is>
      </c>
    </row>
    <row r="6" hidden="0" ht="30" customHeight="1" spans="1:1">
      <c r="A6" t="inlineStr" s="2">
        <is>
          <t>文件生成日期：</t>
        </is>
      </c>
      <c r="B6" t="inlineStr" s="2">
        <is>
          <t>06 4月 2024 12:19 </t>
        </is>
      </c>
    </row>
    <row r="7" hidden="0" ht="30" customHeight="1" spans="1:1">
      <c r="A7" t="inlineStr" s="2">
        <is>
          <t>筛选器详细信息：</t>
        </is>
      </c>
      <c r="B7" t="inlineStr" s="2">
        <is>
          <t>https://www.ti.com.cn/zh-cn/amplifier-circuit/instrumentation/products.html</t>
        </is>
      </c>
    </row>
    <row r="8" hidden="0" ht="30" customHeight="1" spans="1:1">
      <c r="A8" t="inlineStr" s="2">
        <is>
          <t>注：</t>
        </is>
      </c>
      <c r="B8" t="inlineStr" s="2">
        <is>
          <t>此文件仅包含已启用的列。要查看更多数据，请在 TI.com 上启用其他列并重新导出</t>
        </is>
      </c>
    </row>
    <row r="9" hidden="0" ht="30" customHeight="1" spans="1:1">
      <c r="A9" t="inlineStr" s="2">
        <is>
          <t>注：</t>
        </is>
      </c>
      <c r="B9" t="inlineStr" s="2">
        <is>
          <t>要隐藏可订购器件型号详细信息，请选择所有内容，前往“数据”选项卡，并点击“隐藏详细信息”</t>
        </is>
      </c>
    </row>
    <row r="10" hidden="0" ht="30" customHeight="1" spans="1:1">
</row>
    <row r="11" hidden="0" ht="45" customHeight="1" spans="1:1">
      <c r="A11" t="s" s="1">
        <v>0</v>
      </c>
      <c r="B11" t="s" s="1">
        <v>1</v>
      </c>
      <c r="C11" t="s" s="1">
        <v>2</v>
      </c>
      <c r="D11" t="s" s="1">
        <v>3</v>
      </c>
      <c r="E11" t="s" s="1">
        <v>4</v>
      </c>
      <c r="F11" t="s" s="1">
        <v>5</v>
      </c>
      <c r="G11" t="s" s="1">
        <v>6</v>
      </c>
      <c r="H11" t="s" s="1">
        <v>7</v>
      </c>
      <c r="I11" t="s" s="1">
        <v>8</v>
      </c>
      <c r="J11" t="s" s="1">
        <v>9</v>
      </c>
      <c r="K11" t="s" s="1">
        <v>10</v>
      </c>
      <c r="L11" t="s" s="1">
        <v>11</v>
      </c>
      <c r="M11" t="s" s="1">
        <v>12</v>
      </c>
      <c r="N11" t="s" s="1">
        <v>13</v>
      </c>
      <c r="O11" t="s" s="1">
        <v>14</v>
      </c>
      <c r="P11" t="s" s="1">
        <v>15</v>
      </c>
      <c r="Q11" t="s" s="1">
        <v>16</v>
      </c>
      <c r="R11" t="s" s="1">
        <v>17</v>
      </c>
      <c r="S11" t="s" s="1">
        <v>18</v>
      </c>
      <c r="T11" t="s" s="1">
        <v>19</v>
      </c>
      <c r="U11" t="s" s="1">
        <v>20</v>
      </c>
      <c r="V11" t="s" s="1">
        <v>21</v>
      </c>
      <c r="W11" t="s" s="1">
        <v>22</v>
      </c>
      <c r="X11" t="s" s="1">
        <v>23</v>
      </c>
      <c r="Y11" t="s" s="1">
        <v>24</v>
      </c>
      <c r="Z11" t="s" s="1">
        <v>25</v>
      </c>
    </row>
    <row r="12" hidden="0" ht="30" customHeight="1" spans="1:1">
      <c r="A12" t="str" s="6">
        <f>HYPERLINK("https://www.ti.com.cn/product/cn/INA351A", "INA351A")</f>
      </c>
      <c r="B12" t="n" s="4">
        <v>1</v>
      </c>
      <c r="C12" t="str" s="6">
        <f>HYPERLINK("https://www.ti.com.cn/cn/lit/gpn/INA351A", "PDF data sheet")</f>
      </c>
      <c r="D12" t="str" s="6">
        <f>HYPERLINK("https://www.ti.com.cn/document-viewer/cn/INA351A/datasheet", "HTML data sheet")</f>
      </c>
      <c r="E12" t="n" s="4">
        <v>5.5</v>
      </c>
      <c r="F12" t="n" s="4">
        <v>1.8</v>
      </c>
      <c r="G12" t="n" s="4">
        <v>1300</v>
      </c>
      <c r="H12" t="n" s="4">
        <v>10</v>
      </c>
      <c r="I12" t="n" s="4">
        <v>50</v>
      </c>
      <c r="J12" t="n" s="4">
        <v>36</v>
      </c>
      <c r="K12" t="s" s="4">
        <v>26</v>
      </c>
      <c r="L12" t="n" s="4">
        <v>86</v>
      </c>
      <c r="M12" t="s" s="4">
        <v/>
      </c>
      <c r="N12" t="s" s="4">
        <v/>
      </c>
      <c r="O12" t="n" s="4">
        <v>0.11</v>
      </c>
      <c r="P12" t="n" s="4">
        <v>0.1</v>
      </c>
      <c r="Q12" t="n" s="4">
        <v>0.1</v>
      </c>
      <c r="R12" t="s" s="4">
        <v>27</v>
      </c>
      <c r="S12" t="s" s="4">
        <v>28</v>
      </c>
      <c r="T12" t="s" s="4">
        <v>29</v>
      </c>
      <c r="U12" t="n" s="4">
        <v>8</v>
      </c>
      <c r="V12" t="n" s="4">
        <v>4</v>
      </c>
      <c r="W12" t="s" s="4">
        <v>30</v>
      </c>
      <c r="X12" t="n" s="4">
        <v>0.19</v>
      </c>
      <c r="Y12" t="s" s="4">
        <v>31</v>
      </c>
      <c r="Z12" t="s" s="4">
        <v>32</v>
      </c>
    </row>
    <row r="13" hidden="0" ht="30" customHeight="1" spans="1:1">
      <c r="A13" t="str" s="6">
        <f>HYPERLINK("https://www.ti.com.cn/product/cn/INA351", "INA351")</f>
      </c>
      <c r="B13" t="n" s="4">
        <v>1</v>
      </c>
      <c r="C13" t="str" s="6">
        <f>HYPERLINK("https://www.ti.com.cn/cn/lit/gpn/INA351", "PDF data sheet")</f>
      </c>
      <c r="D13" t="str" s="6">
        <f>HYPERLINK("https://www.ti.com.cn/document-viewer/cn/INA351/datasheet", "HTML data sheet")</f>
      </c>
      <c r="E13" t="n" s="4">
        <v>5.5</v>
      </c>
      <c r="F13" t="n" s="4">
        <v>1.8</v>
      </c>
      <c r="G13" t="n" s="4">
        <v>1300</v>
      </c>
      <c r="H13" t="n" s="4">
        <v>10</v>
      </c>
      <c r="I13" t="n" s="4">
        <v>50</v>
      </c>
      <c r="J13" t="n" s="4">
        <v>36</v>
      </c>
      <c r="K13" t="s" s="4">
        <v>33</v>
      </c>
      <c r="L13" t="n" s="4">
        <v>86</v>
      </c>
      <c r="M13" t="s" s="4">
        <v/>
      </c>
      <c r="N13" t="s" s="4">
        <v/>
      </c>
      <c r="O13" t="n" s="4">
        <v>0.11</v>
      </c>
      <c r="P13" t="n" s="4">
        <v>0.1</v>
      </c>
      <c r="Q13" t="n" s="4">
        <v>0.1</v>
      </c>
      <c r="R13" t="s" s="4">
        <v>34</v>
      </c>
      <c r="S13" t="s" s="4">
        <v>35</v>
      </c>
      <c r="T13" t="s" s="4">
        <v>36</v>
      </c>
      <c r="U13" t="s" s="4">
        <v>37</v>
      </c>
      <c r="V13" t="s" s="4">
        <v>38</v>
      </c>
      <c r="W13" t="s" s="4">
        <v>39</v>
      </c>
      <c r="X13" t="n" s="4">
        <v>0.238</v>
      </c>
      <c r="Y13" t="s" s="4">
        <v>40</v>
      </c>
      <c r="Z13" t="s" s="4">
        <v>41</v>
      </c>
    </row>
    <row r="14" hidden="0" ht="30" customHeight="1" spans="1:1">
      <c r="A14" t="str" s="6">
        <f>HYPERLINK("https://www.ti.com.cn/product/cn/INA851", "INA851")</f>
      </c>
      <c r="B14" t="n" s="4">
        <v>1</v>
      </c>
      <c r="C14" t="str" s="6">
        <f>HYPERLINK("https://www.ti.com.cn/cn/lit/gpn/INA851", "PDF data sheet")</f>
      </c>
      <c r="D14" t="str" s="6">
        <f>HYPERLINK("https://www.ti.com.cn/document-viewer/cn/INA851/datasheet", "HTML data sheet")</f>
      </c>
      <c r="E14" t="n" s="4">
        <v>36</v>
      </c>
      <c r="F14" t="n" s="4">
        <v>8</v>
      </c>
      <c r="G14" t="n" s="4">
        <v>35</v>
      </c>
      <c r="H14" t="n" s="4">
        <v>0.2</v>
      </c>
      <c r="I14" t="n" s="4">
        <v>1000</v>
      </c>
      <c r="J14" t="n" s="4">
        <v>3.2</v>
      </c>
      <c r="K14" t="s" s="4">
        <v>42</v>
      </c>
      <c r="L14" t="n" s="4">
        <v>120</v>
      </c>
      <c r="M14" t="n" s="4">
        <v>4e-7</v>
      </c>
      <c r="N14" t="n" s="4">
        <v>20</v>
      </c>
      <c r="O14" t="n" s="4">
        <v>6</v>
      </c>
      <c r="P14" t="n" s="4">
        <v>22</v>
      </c>
      <c r="Q14" t="n" s="4">
        <v>0.15</v>
      </c>
      <c r="R14" t="s" s="4">
        <v>43</v>
      </c>
      <c r="S14" t="s" s="4">
        <v>44</v>
      </c>
      <c r="T14" t="s" s="4">
        <v>45</v>
      </c>
      <c r="U14" t="n" s="4">
        <v>16</v>
      </c>
      <c r="V14" t="n" s="4">
        <v>9</v>
      </c>
      <c r="W14" t="s" s="4">
        <v>46</v>
      </c>
      <c r="X14" t="n" s="4">
        <v>3.16</v>
      </c>
      <c r="Y14" t="s" s="4">
        <v>47</v>
      </c>
      <c r="Z14" t="s" s="4">
        <v>48</v>
      </c>
    </row>
    <row r="15" hidden="0" ht="30" customHeight="1" spans="1:1">
      <c r="A15" t="str" s="6">
        <f>HYPERLINK("https://www.ti.com.cn/product/cn/INA350", "INA350")</f>
      </c>
      <c r="B15" t="n" s="4">
        <v>1</v>
      </c>
      <c r="C15" t="str" s="6">
        <f>HYPERLINK("https://www.ti.com.cn/cn/lit/gpn/INA350", "PDF data sheet")</f>
      </c>
      <c r="D15" t="str" s="6">
        <f>HYPERLINK("https://www.ti.com.cn/document-viewer/cn/INA350/datasheet", "HTML data sheet")</f>
      </c>
      <c r="E15" t="n" s="4">
        <v>5.5</v>
      </c>
      <c r="F15" t="n" s="4">
        <v>1.8</v>
      </c>
      <c r="G15" t="n" s="4">
        <v>1200</v>
      </c>
      <c r="H15" t="n" s="4">
        <v>10</v>
      </c>
      <c r="I15" t="n" s="4">
        <v>50</v>
      </c>
      <c r="J15" t="n" s="4">
        <v>43</v>
      </c>
      <c r="K15" t="s" s="4">
        <v>49</v>
      </c>
      <c r="L15" t="n" s="4">
        <v>85</v>
      </c>
      <c r="M15" t="s" s="4">
        <v/>
      </c>
      <c r="N15" t="s" s="4">
        <v/>
      </c>
      <c r="O15" t="n" s="4">
        <v>0.1</v>
      </c>
      <c r="P15" t="n" s="4">
        <v>0.1</v>
      </c>
      <c r="Q15" t="n" s="4">
        <v>0.6</v>
      </c>
      <c r="R15" t="s" s="4">
        <v>50</v>
      </c>
      <c r="S15" t="s" s="4">
        <v>51</v>
      </c>
      <c r="T15" t="s" s="4">
        <v>52</v>
      </c>
      <c r="U15" t="s" s="4">
        <v>53</v>
      </c>
      <c r="V15" t="s" s="4">
        <v>54</v>
      </c>
      <c r="W15" t="s" s="4">
        <v>55</v>
      </c>
      <c r="X15" t="n" s="4">
        <v>0.14</v>
      </c>
      <c r="Y15" t="s" s="4">
        <v>56</v>
      </c>
      <c r="Z15" t="s" s="4">
        <v>57</v>
      </c>
    </row>
    <row r="16" hidden="0" ht="30" customHeight="1" spans="1:1">
      <c r="A16" t="str" s="6">
        <f>HYPERLINK("https://www.ti.com.cn/product/cn/INA823", "INA823")</f>
      </c>
      <c r="B16" t="n" s="4">
        <v>1</v>
      </c>
      <c r="C16" t="str" s="6">
        <f>HYPERLINK("https://www.ti.com.cn/cn/lit/gpn/INA823", "PDF data sheet")</f>
      </c>
      <c r="D16" t="str" s="6">
        <f>HYPERLINK("https://www.ti.com.cn/document-viewer/cn/INA823/datasheet", "HTML data sheet")</f>
      </c>
      <c r="E16" t="n" s="4">
        <v>36</v>
      </c>
      <c r="F16" t="n" s="4">
        <v>2.7</v>
      </c>
      <c r="G16" t="n" s="4">
        <v>100</v>
      </c>
      <c r="H16" t="n" s="4">
        <v>1</v>
      </c>
      <c r="I16" t="n" s="4">
        <v>1000</v>
      </c>
      <c r="J16" t="n" s="4">
        <v>21</v>
      </c>
      <c r="K16" t="s" s="4">
        <v>58</v>
      </c>
      <c r="L16" t="n" s="4">
        <v>120</v>
      </c>
      <c r="M16" t="n" s="4">
        <v>0.0000012</v>
      </c>
      <c r="N16" t="n" s="4">
        <v>8</v>
      </c>
      <c r="O16" t="n" s="4">
        <v>0.18</v>
      </c>
      <c r="P16" t="n" s="4">
        <v>1.9</v>
      </c>
      <c r="Q16" t="n" s="4">
        <v>0.2</v>
      </c>
      <c r="R16" t="s" s="4">
        <v>59</v>
      </c>
      <c r="S16" t="s" s="4">
        <v>60</v>
      </c>
      <c r="T16" t="s" s="4">
        <v>61</v>
      </c>
      <c r="U16" t="n" s="4">
        <v>8</v>
      </c>
      <c r="V16" t="s" s="4">
        <v>62</v>
      </c>
      <c r="W16" t="s" s="4">
        <v>63</v>
      </c>
      <c r="X16" t="n" s="4">
        <v>0.93</v>
      </c>
      <c r="Y16" t="s" s="4">
        <v>64</v>
      </c>
      <c r="Z16" t="s" s="4">
        <v>65</v>
      </c>
    </row>
    <row r="17" hidden="0" ht="30" customHeight="1" spans="1:1">
      <c r="A17" t="str" s="6">
        <f>HYPERLINK("https://www.ti.com.cn/product/cn/INA849", "INA849")</f>
      </c>
      <c r="B17" t="n" s="4">
        <v>1</v>
      </c>
      <c r="C17" t="str" s="6">
        <f>HYPERLINK("https://www.ti.com.cn/cn/lit/gpn/INA849", "PDF data sheet")</f>
      </c>
      <c r="D17" t="str" s="6">
        <f>HYPERLINK("https://www.ti.com.cn/document-viewer/cn/INA849/datasheet", "HTML data sheet")</f>
      </c>
      <c r="E17" t="n" s="4">
        <v>36</v>
      </c>
      <c r="F17" t="n" s="4">
        <v>8</v>
      </c>
      <c r="G17" t="n" s="4">
        <v>35</v>
      </c>
      <c r="H17" t="n" s="4">
        <v>1</v>
      </c>
      <c r="I17" t="n" s="4">
        <v>10000</v>
      </c>
      <c r="J17" t="n" s="4">
        <v>1</v>
      </c>
      <c r="K17" t="s" s="4">
        <v>66</v>
      </c>
      <c r="L17" t="n" s="4">
        <v>120</v>
      </c>
      <c r="M17" t="n" s="4">
        <v>4e-7</v>
      </c>
      <c r="N17" t="n" s="4">
        <v>20</v>
      </c>
      <c r="O17" t="n" s="4">
        <v>6.2</v>
      </c>
      <c r="P17" t="n" s="4">
        <v>28</v>
      </c>
      <c r="Q17" t="n" s="4">
        <v>0.1</v>
      </c>
      <c r="R17" t="s" s="4">
        <v>67</v>
      </c>
      <c r="S17" t="s" s="4">
        <v>68</v>
      </c>
      <c r="T17" t="s" s="4">
        <v>69</v>
      </c>
      <c r="U17" t="n" s="4">
        <v>8</v>
      </c>
      <c r="V17" t="s" s="4">
        <v>70</v>
      </c>
      <c r="W17" t="s" s="4">
        <v>71</v>
      </c>
      <c r="X17" t="n" s="4">
        <v>2.7</v>
      </c>
      <c r="Y17" t="s" s="4">
        <v>72</v>
      </c>
      <c r="Z17" t="s" s="4">
        <v>73</v>
      </c>
    </row>
    <row r="18" hidden="0" ht="30" customHeight="1" spans="1:1">
      <c r="A18" t="str" s="6">
        <f>HYPERLINK("https://www.ti.com.cn/product/cn/INA848", "INA848")</f>
      </c>
      <c r="B18" t="n" s="4">
        <v>1</v>
      </c>
      <c r="C18" t="str" s="6">
        <f>HYPERLINK("https://www.ti.com.cn/cn/lit/gpn/INA848", "PDF data sheet")</f>
      </c>
      <c r="D18" t="str" s="6">
        <f>HYPERLINK("https://www.ti.com.cn/document-viewer/cn/INA848/datasheet", "HTML data sheet")</f>
      </c>
      <c r="E18" t="n" s="4">
        <v>36</v>
      </c>
      <c r="F18" t="n" s="4">
        <v>8</v>
      </c>
      <c r="G18" t="n" s="4">
        <v>35</v>
      </c>
      <c r="H18" t="n" s="4">
        <v>2000</v>
      </c>
      <c r="I18" t="n" s="4">
        <v>2000</v>
      </c>
      <c r="J18" t="n" s="4">
        <v>1.5</v>
      </c>
      <c r="K18" t="s" s="4">
        <v>74</v>
      </c>
      <c r="L18" t="n" s="4">
        <v>132</v>
      </c>
      <c r="M18" t="n" s="4">
        <v>4.5e-7</v>
      </c>
      <c r="N18" t="n" s="4">
        <v>50</v>
      </c>
      <c r="O18" t="n" s="4">
        <v>6.2</v>
      </c>
      <c r="P18" t="n" s="4">
        <v>2.8</v>
      </c>
      <c r="Q18" t="n" s="4">
        <v>0.15</v>
      </c>
      <c r="R18" t="s" s="4">
        <v>75</v>
      </c>
      <c r="S18" t="s" s="4">
        <v>76</v>
      </c>
      <c r="T18" t="s" s="4">
        <v>77</v>
      </c>
      <c r="U18" t="n" s="4">
        <v>8</v>
      </c>
      <c r="V18" t="n" s="4">
        <v>29.4</v>
      </c>
      <c r="W18" t="s" s="4">
        <v>78</v>
      </c>
      <c r="X18" t="n" s="4">
        <v>6.804</v>
      </c>
      <c r="Y18" t="s" s="4">
        <v>79</v>
      </c>
      <c r="Z18" t="s" s="4">
        <v>80</v>
      </c>
    </row>
    <row r="19" hidden="0" ht="30" customHeight="1" spans="1:1">
      <c r="A19" t="str" s="6">
        <f>HYPERLINK("https://www.ti.com.cn/product/cn/INA333-Q1", "INA333-Q1")</f>
      </c>
      <c r="B19" t="n" s="4">
        <v>1</v>
      </c>
      <c r="C19" t="str" s="6">
        <f>HYPERLINK("https://www.ti.com.cn/cn/lit/gpn/INA333-Q1", "PDF data sheet")</f>
      </c>
      <c r="D19" t="str" s="6">
        <f>HYPERLINK("https://www.ti.com.cn/document-viewer/cn/INA333-Q1/datasheet", "HTML data sheet")</f>
      </c>
      <c r="E19" t="n" s="4">
        <v>5.5</v>
      </c>
      <c r="F19" t="n" s="4">
        <v>1.8</v>
      </c>
      <c r="G19" t="n" s="4">
        <v>25</v>
      </c>
      <c r="H19" t="n" s="4">
        <v>1</v>
      </c>
      <c r="I19" t="n" s="4">
        <v>1000</v>
      </c>
      <c r="J19" t="n" s="4">
        <v>50</v>
      </c>
      <c r="K19" t="s" s="4">
        <v>81</v>
      </c>
      <c r="L19" t="n" s="4">
        <v>96</v>
      </c>
      <c r="M19" t="n" s="4">
        <v>1e-7</v>
      </c>
      <c r="N19" t="n" s="4">
        <v>0.28</v>
      </c>
      <c r="O19" t="n" s="4">
        <v>0.05</v>
      </c>
      <c r="P19" t="n" s="4">
        <v>0.15</v>
      </c>
      <c r="Q19" t="n" s="4">
        <v>0.25</v>
      </c>
      <c r="R19" t="s" s="4">
        <v>82</v>
      </c>
      <c r="S19" t="s" s="4">
        <v>83</v>
      </c>
      <c r="T19" t="s" s="4">
        <v>84</v>
      </c>
      <c r="U19" t="n" s="4">
        <v>8</v>
      </c>
      <c r="V19" t="n" s="4">
        <v>14.7</v>
      </c>
      <c r="W19" t="s" s="4">
        <v>85</v>
      </c>
      <c r="X19" t="n" s="4">
        <v>1.888</v>
      </c>
      <c r="Y19" t="s" s="4">
        <v>86</v>
      </c>
      <c r="Z19" t="s" s="4">
        <v>87</v>
      </c>
    </row>
    <row r="20" hidden="0" ht="30" customHeight="1" spans="1:1">
      <c r="A20" t="str" s="6">
        <f>HYPERLINK("https://www.ti.com.cn/product/cn/INA818", "INA818")</f>
      </c>
      <c r="B20" t="n" s="4">
        <v>1</v>
      </c>
      <c r="C20" t="str" s="6">
        <f>HYPERLINK("https://www.ti.com.cn/cn/lit/gpn/INA818", "PDF data sheet")</f>
      </c>
      <c r="D20" t="str" s="6">
        <f>HYPERLINK("https://www.ti.com.cn/document-viewer/cn/INA818/datasheet", "HTML data sheet")</f>
      </c>
      <c r="E20" t="n" s="4">
        <v>36</v>
      </c>
      <c r="F20" t="n" s="4">
        <v>4.5</v>
      </c>
      <c r="G20" t="n" s="4">
        <v>35</v>
      </c>
      <c r="H20" t="n" s="4">
        <v>1</v>
      </c>
      <c r="I20" t="n" s="4">
        <v>10000</v>
      </c>
      <c r="J20" t="n" s="4">
        <v>8</v>
      </c>
      <c r="K20" t="s" s="4">
        <v>88</v>
      </c>
      <c r="L20" t="n" s="4">
        <v>110</v>
      </c>
      <c r="M20" t="n" s="4">
        <v>4e-7</v>
      </c>
      <c r="N20" t="n" s="4">
        <v>0.5</v>
      </c>
      <c r="O20" t="n" s="4">
        <v>0.35</v>
      </c>
      <c r="P20" t="n" s="4">
        <v>2</v>
      </c>
      <c r="Q20" t="n" s="4">
        <v>0.15</v>
      </c>
      <c r="R20" t="s" s="4">
        <v>89</v>
      </c>
      <c r="S20" t="s" s="4">
        <v>90</v>
      </c>
      <c r="T20" t="s" s="4">
        <v>91</v>
      </c>
      <c r="U20" t="n" s="4">
        <v>8</v>
      </c>
      <c r="V20" t="n" s="4">
        <v>29.4</v>
      </c>
      <c r="W20" t="s" s="4">
        <v>92</v>
      </c>
      <c r="X20" t="n" s="4">
        <v>2.064</v>
      </c>
      <c r="Y20" t="s" s="4">
        <v>93</v>
      </c>
      <c r="Z20" t="s" s="4">
        <v>94</v>
      </c>
    </row>
    <row r="21" hidden="0" ht="30" customHeight="1" spans="1:1">
      <c r="A21" t="str" s="6">
        <f>HYPERLINK("https://www.ti.com.cn/product/cn/INA821", "INA821")</f>
      </c>
      <c r="B21" t="n" s="4">
        <v>1</v>
      </c>
      <c r="C21" t="str" s="6">
        <f>HYPERLINK("https://www.ti.com.cn/cn/lit/gpn/INA821", "PDF data sheet")</f>
      </c>
      <c r="D21" t="str" s="6">
        <f>HYPERLINK("https://www.ti.com.cn/document-viewer/cn/INA821/datasheet", "HTML data sheet")</f>
      </c>
      <c r="E21" t="n" s="4">
        <v>36</v>
      </c>
      <c r="F21" t="n" s="4">
        <v>4.5</v>
      </c>
      <c r="G21" t="n" s="4">
        <v>35</v>
      </c>
      <c r="H21" t="n" s="4">
        <v>1</v>
      </c>
      <c r="I21" t="n" s="4">
        <v>10000</v>
      </c>
      <c r="J21" t="n" s="4">
        <v>7</v>
      </c>
      <c r="K21" t="s" s="4">
        <v>95</v>
      </c>
      <c r="L21" t="n" s="4">
        <v>136</v>
      </c>
      <c r="M21" t="n" s="4">
        <v>4e-7</v>
      </c>
      <c r="N21" t="n" s="4">
        <v>0.5</v>
      </c>
      <c r="O21" t="n" s="4">
        <v>0.6</v>
      </c>
      <c r="P21" t="n" s="4">
        <v>4.7</v>
      </c>
      <c r="Q21" t="n" s="4">
        <v>0.15</v>
      </c>
      <c r="R21" t="s" s="4">
        <v>96</v>
      </c>
      <c r="S21" t="s" s="4">
        <v>97</v>
      </c>
      <c r="T21" t="s" s="4">
        <v>98</v>
      </c>
      <c r="U21" t="n" s="4">
        <v>8</v>
      </c>
      <c r="V21" t="s" s="4">
        <v>99</v>
      </c>
      <c r="W21" t="s" s="4">
        <v>100</v>
      </c>
      <c r="X21" t="n" s="4">
        <v>2.042</v>
      </c>
      <c r="Y21" t="s" s="4">
        <v>101</v>
      </c>
      <c r="Z21" t="s" s="4">
        <v>102</v>
      </c>
    </row>
    <row r="22" hidden="0" ht="30" customHeight="1" spans="1:1">
      <c r="A22" t="str" s="6">
        <f>HYPERLINK("https://www.ti.com.cn/product/cn/INA819", "INA819")</f>
      </c>
      <c r="B22" t="n" s="4">
        <v>1</v>
      </c>
      <c r="C22" t="str" s="6">
        <f>HYPERLINK("https://www.ti.com.cn/cn/lit/gpn/INA819", "PDF data sheet")</f>
      </c>
      <c r="D22" t="str" s="6">
        <f>HYPERLINK("https://www.ti.com.cn/document-viewer/cn/INA819/datasheet", "HTML data sheet")</f>
      </c>
      <c r="E22" t="n" s="4">
        <v>36</v>
      </c>
      <c r="F22" t="n" s="4">
        <v>4.5</v>
      </c>
      <c r="G22" t="n" s="4">
        <v>35</v>
      </c>
      <c r="H22" t="n" s="4">
        <v>1</v>
      </c>
      <c r="I22" t="n" s="4">
        <v>10000</v>
      </c>
      <c r="J22" t="n" s="4">
        <v>8</v>
      </c>
      <c r="K22" t="s" s="4">
        <v>103</v>
      </c>
      <c r="L22" t="n" s="4">
        <v>110</v>
      </c>
      <c r="M22" t="n" s="4">
        <v>4e-7</v>
      </c>
      <c r="N22" t="n" s="4">
        <v>0.5</v>
      </c>
      <c r="O22" t="n" s="4">
        <v>0.35</v>
      </c>
      <c r="P22" t="n" s="4">
        <v>2</v>
      </c>
      <c r="Q22" t="n" s="4">
        <v>0.15</v>
      </c>
      <c r="R22" t="s" s="4">
        <v>104</v>
      </c>
      <c r="S22" t="s" s="4">
        <v>105</v>
      </c>
      <c r="T22" t="s" s="4">
        <v>106</v>
      </c>
      <c r="U22" t="n" s="4">
        <v>8</v>
      </c>
      <c r="V22" t="s" s="4">
        <v>107</v>
      </c>
      <c r="W22" t="s" s="4">
        <v>108</v>
      </c>
      <c r="X22" t="n" s="4">
        <v>2.064</v>
      </c>
      <c r="Y22" t="s" s="4">
        <v>109</v>
      </c>
      <c r="Z22" t="s" s="4">
        <v>110</v>
      </c>
    </row>
    <row r="23" hidden="0" ht="30" customHeight="1" spans="1:1">
      <c r="A23" t="str" s="6">
        <f>HYPERLINK("https://www.ti.com.cn/product/cn/INA1620", "INA1620")</f>
      </c>
      <c r="B23" t="n" s="4">
        <v>2</v>
      </c>
      <c r="C23" t="str" s="6">
        <f>HYPERLINK("https://www.ti.com.cn/cn/lit/gpn/INA1620", "PDF data sheet")</f>
      </c>
      <c r="D23" t="str" s="6">
        <f>HYPERLINK("https://www.ti.com.cn/document-viewer/cn/INA1620/datasheet", "HTML data sheet")</f>
      </c>
      <c r="E23" t="s" s="4">
        <v/>
      </c>
      <c r="F23" t="s" s="4">
        <v/>
      </c>
      <c r="G23" t="s" s="4">
        <v/>
      </c>
      <c r="H23" t="s" s="4">
        <v/>
      </c>
      <c r="I23" t="s" s="4">
        <v/>
      </c>
      <c r="J23" t="s" s="4">
        <v/>
      </c>
      <c r="K23" t="s" s="4">
        <v>111</v>
      </c>
      <c r="L23" t="n" s="4">
        <v>108</v>
      </c>
      <c r="M23" t="s" s="4">
        <v/>
      </c>
      <c r="N23" t="s" s="4">
        <v/>
      </c>
      <c r="O23" t="s" s="4">
        <v/>
      </c>
      <c r="P23" t="s" s="4">
        <v/>
      </c>
      <c r="Q23" t="s" s="4">
        <v/>
      </c>
      <c r="R23" t="s" s="4">
        <v>112</v>
      </c>
      <c r="S23" t="s" s="4">
        <v>113</v>
      </c>
      <c r="T23" t="s" s="4">
        <v>114</v>
      </c>
      <c r="U23" t="n" s="4">
        <v>24</v>
      </c>
      <c r="V23" t="n" s="4">
        <v>16</v>
      </c>
      <c r="W23" t="s" s="4">
        <v>115</v>
      </c>
      <c r="X23" t="n" s="4">
        <v>2.745</v>
      </c>
      <c r="Y23" t="s" s="4">
        <v>116</v>
      </c>
      <c r="Z23" t="s" s="4">
        <v>117</v>
      </c>
    </row>
    <row r="24" hidden="0" ht="30" customHeight="1" spans="1:1">
      <c r="A24" t="str" s="6">
        <f>HYPERLINK("https://www.ti.com.cn/product/cn/INA317", "INA317")</f>
      </c>
      <c r="B24" t="n" s="4">
        <v>1</v>
      </c>
      <c r="C24" t="str" s="6">
        <f>HYPERLINK("https://www.ti.com.cn/cn/lit/gpn/INA317", "PDF data sheet")</f>
      </c>
      <c r="D24" t="str" s="6">
        <f>HYPERLINK("https://www.ti.com.cn/document-viewer/cn/INA317/datasheet", "HTML data sheet")</f>
      </c>
      <c r="E24" t="n" s="4">
        <v>5.5</v>
      </c>
      <c r="F24" t="n" s="4">
        <v>1.8</v>
      </c>
      <c r="G24" t="n" s="4">
        <v>75</v>
      </c>
      <c r="H24" t="n" s="4">
        <v>1</v>
      </c>
      <c r="I24" t="n" s="4">
        <v>1000</v>
      </c>
      <c r="J24" t="n" s="4">
        <v>50</v>
      </c>
      <c r="K24" t="s" s="4">
        <v>118</v>
      </c>
      <c r="L24" t="n" s="4">
        <v>100</v>
      </c>
      <c r="M24" t="n" s="4">
        <v>3e-7</v>
      </c>
      <c r="N24" t="n" s="4">
        <v>0.2</v>
      </c>
      <c r="O24" t="n" s="4">
        <v>0.05</v>
      </c>
      <c r="P24" t="n" s="4">
        <v>0.15</v>
      </c>
      <c r="Q24" t="n" s="4">
        <v>0.25</v>
      </c>
      <c r="R24" t="s" s="4">
        <v>119</v>
      </c>
      <c r="S24" t="s" s="4">
        <v>120</v>
      </c>
      <c r="T24" t="s" s="4">
        <v>121</v>
      </c>
      <c r="U24" t="n" s="4">
        <v>8</v>
      </c>
      <c r="V24" t="n" s="4">
        <v>14.7</v>
      </c>
      <c r="W24" t="s" s="4">
        <v>122</v>
      </c>
      <c r="X24" t="n" s="4">
        <v>0.87</v>
      </c>
      <c r="Y24" t="s" s="4">
        <v>123</v>
      </c>
      <c r="Z24" t="s" s="4">
        <v>124</v>
      </c>
    </row>
    <row r="25" hidden="0" ht="30" customHeight="1" spans="1:1">
      <c r="A25" t="str" s="6">
        <f>HYPERLINK("https://www.ti.com.cn/product/cn/INA828", "INA828")</f>
      </c>
      <c r="B25" t="n" s="4">
        <v>1</v>
      </c>
      <c r="C25" t="str" s="6">
        <f>HYPERLINK("https://www.ti.com.cn/cn/lit/gpn/INA828", "PDF data sheet")</f>
      </c>
      <c r="D25" t="str" s="6">
        <f>HYPERLINK("https://www.ti.com.cn/document-viewer/cn/INA828/datasheet", "HTML data sheet")</f>
      </c>
      <c r="E25" t="n" s="4">
        <v>36</v>
      </c>
      <c r="F25" t="n" s="4">
        <v>4.5</v>
      </c>
      <c r="G25" t="n" s="4">
        <v>50</v>
      </c>
      <c r="H25" t="n" s="4">
        <v>1</v>
      </c>
      <c r="I25" t="n" s="4">
        <v>1000</v>
      </c>
      <c r="J25" t="n" s="4">
        <v>7</v>
      </c>
      <c r="K25" t="s" s="4">
        <v>125</v>
      </c>
      <c r="L25" t="n" s="4">
        <v>140</v>
      </c>
      <c r="M25" t="n" s="4">
        <v>5e-7</v>
      </c>
      <c r="N25" t="n" s="4">
        <v>0.6</v>
      </c>
      <c r="O25" t="n" s="4">
        <v>0.6</v>
      </c>
      <c r="P25" t="n" s="4">
        <v>2</v>
      </c>
      <c r="Q25" t="n" s="4">
        <v>0.15</v>
      </c>
      <c r="R25" t="s" s="4">
        <v>126</v>
      </c>
      <c r="S25" t="s" s="4">
        <v>127</v>
      </c>
      <c r="T25" t="s" s="4">
        <v>128</v>
      </c>
      <c r="U25" t="n" s="4">
        <v>8</v>
      </c>
      <c r="V25" t="n" s="4">
        <v>29.4</v>
      </c>
      <c r="W25" t="s" s="4">
        <v>129</v>
      </c>
      <c r="X25" t="n" s="4">
        <v>1.987</v>
      </c>
      <c r="Y25" t="s" s="4">
        <v>130</v>
      </c>
      <c r="Z25" t="s" s="4">
        <v>131</v>
      </c>
    </row>
    <row r="26" hidden="0" ht="30" customHeight="1" spans="1:1">
      <c r="A26" t="str" s="6">
        <f>HYPERLINK("https://www.ti.com.cn/product/cn/INA826S", "INA826S")</f>
      </c>
      <c r="B26" t="n" s="4">
        <v>1</v>
      </c>
      <c r="C26" t="str" s="6">
        <f>HYPERLINK("https://www.ti.com.cn/cn/lit/gpn/INA826S", "PDF data sheet")</f>
      </c>
      <c r="D26" t="str" s="6">
        <f>HYPERLINK("https://www.ti.com.cn/document-viewer/cn/INA826S/datasheet", "HTML data sheet")</f>
      </c>
      <c r="E26" t="n" s="4">
        <v>36</v>
      </c>
      <c r="F26" t="n" s="4">
        <v>3</v>
      </c>
      <c r="G26" t="n" s="4">
        <v>150</v>
      </c>
      <c r="H26" t="n" s="4">
        <v>1</v>
      </c>
      <c r="I26" t="n" s="4">
        <v>1000</v>
      </c>
      <c r="J26" t="n" s="4">
        <v>18</v>
      </c>
      <c r="K26" t="s" s="4">
        <v>132</v>
      </c>
      <c r="L26" t="n" s="4">
        <v>120</v>
      </c>
      <c r="M26" t="n" s="4">
        <v>0.000002</v>
      </c>
      <c r="N26" t="n" s="4">
        <v>65</v>
      </c>
      <c r="O26" t="n" s="4">
        <v>0.2</v>
      </c>
      <c r="P26" t="n" s="4">
        <v>1</v>
      </c>
      <c r="Q26" t="n" s="4">
        <v>0.15</v>
      </c>
      <c r="R26" t="s" s="4">
        <v>133</v>
      </c>
      <c r="S26" t="s" s="4">
        <v>134</v>
      </c>
      <c r="T26" t="s" s="4">
        <v>135</v>
      </c>
      <c r="U26" t="n" s="4">
        <v>10</v>
      </c>
      <c r="V26" t="n" s="4">
        <v>9</v>
      </c>
      <c r="W26" t="s" s="4">
        <v>136</v>
      </c>
      <c r="X26" t="n" s="4">
        <v>1.258</v>
      </c>
      <c r="Y26" t="s" s="4">
        <v>137</v>
      </c>
      <c r="Z26" t="s" s="4">
        <v>138</v>
      </c>
    </row>
    <row r="27" hidden="0" ht="30" customHeight="1" spans="1:1">
      <c r="A27" t="str" s="6">
        <f>HYPERLINK("https://www.ti.com.cn/product/cn/INA1650", "INA1650")</f>
      </c>
      <c r="B27" t="n" s="4">
        <v>2</v>
      </c>
      <c r="C27" t="str" s="6">
        <f>HYPERLINK("https://www.ti.com.cn/cn/lit/gpn/INA1650", "PDF data sheet")</f>
      </c>
      <c r="D27" t="str" s="6">
        <f>HYPERLINK("https://www.ti.com.cn/document-viewer/cn/INA1650/datasheet", "HTML data sheet")</f>
      </c>
      <c r="E27" t="n" s="4">
        <v>36</v>
      </c>
      <c r="F27" t="n" s="4">
        <v>4.5</v>
      </c>
      <c r="G27" t="n" s="4">
        <v>3000</v>
      </c>
      <c r="H27" t="s" s="4">
        <v/>
      </c>
      <c r="I27" t="s" s="4">
        <v/>
      </c>
      <c r="J27" t="s" s="4">
        <v/>
      </c>
      <c r="K27" t="s" s="4">
        <v>139</v>
      </c>
      <c r="L27" t="n" s="4">
        <v>85</v>
      </c>
      <c r="M27" t="n" s="4">
        <v>0.000007</v>
      </c>
      <c r="N27" t="s" s="4">
        <v/>
      </c>
      <c r="O27" t="n" s="4">
        <v>10.5</v>
      </c>
      <c r="P27" t="s" s="4">
        <v/>
      </c>
      <c r="Q27" t="n" s="4">
        <v>0.05</v>
      </c>
      <c r="R27" t="s" s="4">
        <v>140</v>
      </c>
      <c r="S27" t="s" s="4">
        <v>141</v>
      </c>
      <c r="T27" t="s" s="4">
        <v>142</v>
      </c>
      <c r="U27" t="n" s="4">
        <v>14</v>
      </c>
      <c r="V27" t="n" s="4">
        <v>32</v>
      </c>
      <c r="W27" t="s" s="4">
        <v>143</v>
      </c>
      <c r="X27" t="n" s="4">
        <v>1.597</v>
      </c>
      <c r="Y27" t="s" s="4">
        <v>144</v>
      </c>
      <c r="Z27" t="s" s="4">
        <v>145</v>
      </c>
    </row>
    <row r="28" hidden="0" ht="30" customHeight="1" spans="1:1">
      <c r="A28" t="str" s="6">
        <f>HYPERLINK("https://www.ti.com.cn/product/cn/INA188", "INA188")</f>
      </c>
      <c r="B28" t="n" s="4">
        <v>1</v>
      </c>
      <c r="C28" t="str" s="6">
        <f>HYPERLINK("https://www.ti.com.cn/cn/lit/gpn/INA188", "PDF data sheet")</f>
      </c>
      <c r="D28" t="str" s="6">
        <f>HYPERLINK("https://www.ti.com.cn/document-viewer/cn/INA188/datasheet", "HTML data sheet")</f>
      </c>
      <c r="E28" t="n" s="4">
        <v>36</v>
      </c>
      <c r="F28" t="n" s="4">
        <v>4</v>
      </c>
      <c r="G28" t="n" s="4">
        <v>55</v>
      </c>
      <c r="H28" t="n" s="4">
        <v>1</v>
      </c>
      <c r="I28" t="n" s="4">
        <v>1000</v>
      </c>
      <c r="J28" t="n" s="4">
        <v>12.5</v>
      </c>
      <c r="K28" t="s" s="4">
        <v>146</v>
      </c>
      <c r="L28" t="n" s="4">
        <v>118</v>
      </c>
      <c r="M28" t="n" s="4">
        <v>2e-7</v>
      </c>
      <c r="N28" t="n" s="4">
        <v>2.5</v>
      </c>
      <c r="O28" t="n" s="4">
        <v>1.4</v>
      </c>
      <c r="P28" t="n" s="4">
        <v>0.6</v>
      </c>
      <c r="Q28" t="n" s="4">
        <v>0.2</v>
      </c>
      <c r="R28" t="s" s="4">
        <v>147</v>
      </c>
      <c r="S28" t="s" s="4">
        <v>148</v>
      </c>
      <c r="T28" t="s" s="4">
        <v>149</v>
      </c>
      <c r="U28" t="n" s="4">
        <v>8</v>
      </c>
      <c r="V28" t="s" s="4">
        <v>150</v>
      </c>
      <c r="W28" t="s" s="4">
        <v>151</v>
      </c>
      <c r="X28" t="n" s="4">
        <v>1.938</v>
      </c>
      <c r="Y28" t="s" s="4">
        <v>152</v>
      </c>
      <c r="Z28" t="s" s="4">
        <v>153</v>
      </c>
    </row>
    <row r="29" hidden="0" ht="30" customHeight="1" spans="1:1">
      <c r="A29" t="str" s="6">
        <f>HYPERLINK("https://www.ti.com.cn/product/cn/INA827", "INA827")</f>
      </c>
      <c r="B29" t="n" s="4">
        <v>1</v>
      </c>
      <c r="C29" t="str" s="6">
        <f>HYPERLINK("https://www.ti.com.cn/cn/lit/gpn/INA827", "PDF data sheet")</f>
      </c>
      <c r="D29" t="str" s="6">
        <f>HYPERLINK("https://www.ti.com.cn/document-viewer/cn/INA827/datasheet", "HTML data sheet")</f>
      </c>
      <c r="E29" t="n" s="4">
        <v>36</v>
      </c>
      <c r="F29" t="n" s="4">
        <v>3</v>
      </c>
      <c r="G29" t="n" s="4">
        <v>150</v>
      </c>
      <c r="H29" t="n" s="4">
        <v>5</v>
      </c>
      <c r="I29" t="n" s="4">
        <v>1000</v>
      </c>
      <c r="J29" t="n" s="4">
        <v>17</v>
      </c>
      <c r="K29" t="s" s="4">
        <v>154</v>
      </c>
      <c r="L29" t="n" s="4">
        <v>110</v>
      </c>
      <c r="M29" t="n" s="4">
        <v>0.0000025</v>
      </c>
      <c r="N29" t="n" s="4">
        <v>50</v>
      </c>
      <c r="O29" t="n" s="4">
        <v>0.2</v>
      </c>
      <c r="P29" t="n" s="4">
        <v>0.6</v>
      </c>
      <c r="Q29" t="n" s="4">
        <v>0.4</v>
      </c>
      <c r="R29" t="s" s="4">
        <v>155</v>
      </c>
      <c r="S29" t="s" s="4">
        <v>156</v>
      </c>
      <c r="T29" t="s" s="4">
        <v>157</v>
      </c>
      <c r="U29" t="n" s="4">
        <v>8</v>
      </c>
      <c r="V29" t="n" s="4">
        <v>14.7</v>
      </c>
      <c r="W29" t="s" s="4">
        <v>158</v>
      </c>
      <c r="X29" t="n" s="4">
        <v>0.97</v>
      </c>
      <c r="Y29" t="s" s="4">
        <v>159</v>
      </c>
      <c r="Z29" t="s" s="4">
        <v>160</v>
      </c>
    </row>
    <row r="30" hidden="0" ht="30" customHeight="1" spans="1:1">
      <c r="A30" t="str" s="6">
        <f>HYPERLINK("https://www.ti.com.cn/product/cn/INA826", "INA826")</f>
      </c>
      <c r="B30" t="n" s="4">
        <v>1</v>
      </c>
      <c r="C30" t="str" s="6">
        <f>HYPERLINK("https://www.ti.com.cn/cn/lit/gpn/INA826", "PDF data sheet")</f>
      </c>
      <c r="D30" t="str" s="6">
        <f>HYPERLINK("https://www.ti.com.cn/document-viewer/cn/INA826/datasheet", "HTML data sheet")</f>
      </c>
      <c r="E30" t="n" s="4">
        <v>36</v>
      </c>
      <c r="F30" t="n" s="4">
        <v>3</v>
      </c>
      <c r="G30" t="n" s="4">
        <v>150</v>
      </c>
      <c r="H30" t="n" s="4">
        <v>1</v>
      </c>
      <c r="I30" t="n" s="4">
        <v>1000</v>
      </c>
      <c r="J30" t="n" s="4">
        <v>18</v>
      </c>
      <c r="K30" t="s" s="4">
        <v>161</v>
      </c>
      <c r="L30" t="n" s="4">
        <v>120</v>
      </c>
      <c r="M30" t="n" s="4">
        <v>0.000002</v>
      </c>
      <c r="N30" t="n" s="4">
        <v>65</v>
      </c>
      <c r="O30" t="n" s="4">
        <v>0.2</v>
      </c>
      <c r="P30" t="n" s="4">
        <v>1</v>
      </c>
      <c r="Q30" t="n" s="4">
        <v>0.15</v>
      </c>
      <c r="R30" t="s" s="4">
        <v>162</v>
      </c>
      <c r="S30" t="s" s="4">
        <v>163</v>
      </c>
      <c r="T30" t="s" s="4">
        <v>164</v>
      </c>
      <c r="U30" t="n" s="4">
        <v>8</v>
      </c>
      <c r="V30" t="s" s="4">
        <v>165</v>
      </c>
      <c r="W30" t="s" s="4">
        <v>166</v>
      </c>
      <c r="X30" t="n" s="4">
        <v>1.057</v>
      </c>
      <c r="Y30" t="s" s="4">
        <v>167</v>
      </c>
      <c r="Z30" t="s" s="4">
        <v>168</v>
      </c>
    </row>
    <row r="31" hidden="0" ht="30" customHeight="1" spans="1:1">
      <c r="A31" t="str" s="6">
        <f>HYPERLINK("https://www.ti.com.cn/product/cn/INA128-HT", "INA128-HT")</f>
      </c>
      <c r="B31" t="n" s="4">
        <v>1</v>
      </c>
      <c r="C31" t="str" s="6">
        <f>HYPERLINK("https://www.ti.com.cn/cn/lit/gpn/INA128-HT", "PDF data sheet")</f>
      </c>
      <c r="D31" t="str" s="6">
        <f>HYPERLINK("https://www.ti.com.cn/document-viewer/cn/INA128-HT/datasheet", "HTML data sheet")</f>
      </c>
      <c r="E31" t="n" s="4">
        <v>36</v>
      </c>
      <c r="F31" t="n" s="4">
        <v>4.5</v>
      </c>
      <c r="G31" t="n" s="4">
        <v>125</v>
      </c>
      <c r="H31" t="n" s="4">
        <v>1</v>
      </c>
      <c r="I31" t="n" s="4">
        <v>10000</v>
      </c>
      <c r="J31" t="n" s="4">
        <v>8</v>
      </c>
      <c r="K31" t="s" s="4">
        <v>169</v>
      </c>
      <c r="L31" t="n" s="4">
        <v>113</v>
      </c>
      <c r="M31" t="n" s="4">
        <v>0.000001</v>
      </c>
      <c r="N31" t="n" s="4">
        <v>10</v>
      </c>
      <c r="O31" t="n" s="4">
        <v>0.7</v>
      </c>
      <c r="P31" t="n" s="4">
        <v>1.3</v>
      </c>
      <c r="Q31" t="n" s="4">
        <v>0.7</v>
      </c>
      <c r="R31" t="s" s="4">
        <v>170</v>
      </c>
      <c r="S31" t="s" s="4">
        <v>171</v>
      </c>
      <c r="T31" t="s" s="4">
        <v>172</v>
      </c>
      <c r="U31" t="n" s="4">
        <v>8</v>
      </c>
      <c r="V31" t="n" s="4">
        <v>29.4</v>
      </c>
      <c r="W31" t="s" s="4">
        <v>173</v>
      </c>
      <c r="X31" t="n" s="4">
        <v>67.199</v>
      </c>
      <c r="Y31" t="s" s="4">
        <v>174</v>
      </c>
      <c r="Z31" t="s" s="4">
        <v>175</v>
      </c>
    </row>
    <row r="32" hidden="0" ht="30" customHeight="1" spans="1:1">
      <c r="A32" t="str" s="6">
        <f>HYPERLINK("https://www.ti.com.cn/product/cn/INA333-HT", "INA333-HT")</f>
      </c>
      <c r="B32" t="n" s="4">
        <v>1</v>
      </c>
      <c r="C32" t="str" s="6">
        <f>HYPERLINK("https://www.ti.com.cn/cn/lit/gpn/INA333-HT", "PDF data sheet")</f>
      </c>
      <c r="D32" t="s" s="6">
        <v>176</v>
      </c>
      <c r="E32" t="n" s="4">
        <v>5.5</v>
      </c>
      <c r="F32" t="n" s="4">
        <v>1.8</v>
      </c>
      <c r="G32" t="n" s="4">
        <v>25</v>
      </c>
      <c r="H32" t="n" s="4">
        <v>1</v>
      </c>
      <c r="I32" t="n" s="4">
        <v>1000</v>
      </c>
      <c r="J32" t="n" s="4">
        <v>50</v>
      </c>
      <c r="K32" t="s" s="4">
        <v>177</v>
      </c>
      <c r="L32" t="n" s="4">
        <v>80</v>
      </c>
      <c r="M32" t="n" s="4">
        <v>1e-7</v>
      </c>
      <c r="N32" t="n" s="4">
        <v>0.2</v>
      </c>
      <c r="O32" t="n" s="4">
        <v>0.198</v>
      </c>
      <c r="P32" t="n" s="4">
        <v>0.15</v>
      </c>
      <c r="Q32" t="n" s="4">
        <v>0.5</v>
      </c>
      <c r="R32" t="s" s="4">
        <v>178</v>
      </c>
      <c r="S32" t="s" s="4">
        <v>179</v>
      </c>
      <c r="T32" t="s" s="4">
        <v>180</v>
      </c>
      <c r="U32" t="s" s="4">
        <v>181</v>
      </c>
      <c r="V32" t="s" s="4">
        <v>182</v>
      </c>
      <c r="W32" t="s" s="4">
        <v>183</v>
      </c>
      <c r="X32" t="n" s="4">
        <v>68.25</v>
      </c>
      <c r="Y32" t="s" s="4">
        <v>184</v>
      </c>
      <c r="Z32" t="s" s="4">
        <v>185</v>
      </c>
    </row>
    <row r="33" hidden="0" ht="30" customHeight="1" spans="1:1">
      <c r="A33" t="str" s="6">
        <f>HYPERLINK("https://www.ti.com.cn/product/cn/INA129-HT", "INA129-HT")</f>
      </c>
      <c r="B33" t="n" s="4">
        <v>1</v>
      </c>
      <c r="C33" t="str" s="6">
        <f>HYPERLINK("https://www.ti.com.cn/cn/lit/gpn/INA129-HT", "PDF data sheet")</f>
      </c>
      <c r="D33" t="str" s="6">
        <f>HYPERLINK("https://www.ti.com.cn/document-viewer/cn/INA129-HT/datasheet", "HTML data sheet")</f>
      </c>
      <c r="E33" t="n" s="4">
        <v>36</v>
      </c>
      <c r="F33" t="n" s="4">
        <v>4.5</v>
      </c>
      <c r="G33" t="n" s="4">
        <v>125</v>
      </c>
      <c r="H33" t="n" s="4">
        <v>1</v>
      </c>
      <c r="I33" t="n" s="4">
        <v>10000</v>
      </c>
      <c r="J33" t="n" s="4">
        <v>8</v>
      </c>
      <c r="K33" t="s" s="4">
        <v>186</v>
      </c>
      <c r="L33" t="n" s="4">
        <v>113</v>
      </c>
      <c r="M33" t="n" s="4">
        <v>0.000001</v>
      </c>
      <c r="N33" t="n" s="4">
        <v>10</v>
      </c>
      <c r="O33" t="n" s="4">
        <v>2</v>
      </c>
      <c r="P33" t="n" s="4">
        <v>1.3</v>
      </c>
      <c r="Q33" t="n" s="4">
        <v>0.7</v>
      </c>
      <c r="R33" t="s" s="4">
        <v>187</v>
      </c>
      <c r="S33" t="s" s="4">
        <v>188</v>
      </c>
      <c r="T33" t="s" s="4">
        <v>189</v>
      </c>
      <c r="U33" t="s" s="4">
        <v>190</v>
      </c>
      <c r="V33" t="s" s="4">
        <v>191</v>
      </c>
      <c r="W33" t="s" s="4">
        <v>192</v>
      </c>
      <c r="X33" t="n" s="4">
        <v>88</v>
      </c>
      <c r="Y33" t="s" s="4">
        <v>193</v>
      </c>
      <c r="Z33" t="s" s="4">
        <v>194</v>
      </c>
    </row>
    <row r="34" hidden="0" ht="30" customHeight="1" spans="1:1">
      <c r="A34" t="str" s="6">
        <f>HYPERLINK("https://www.ti.com.cn/product/cn/INA129-EP", "INA129-EP")</f>
      </c>
      <c r="B34" t="n" s="4">
        <v>1</v>
      </c>
      <c r="C34" t="str" s="6">
        <f>HYPERLINK("https://www.ti.com.cn/cn/lit/gpn/INA129-EP", "PDF data sheet")</f>
      </c>
      <c r="D34" t="str" s="6">
        <f>HYPERLINK("https://www.ti.com.cn/document-viewer/cn/INA129-EP/datasheet", "HTML data sheet")</f>
      </c>
      <c r="E34" t="n" s="4">
        <v>36</v>
      </c>
      <c r="F34" t="n" s="4">
        <v>4.5</v>
      </c>
      <c r="G34" t="n" s="4">
        <v>100</v>
      </c>
      <c r="H34" t="n" s="4">
        <v>1</v>
      </c>
      <c r="I34" t="n" s="4">
        <v>10000</v>
      </c>
      <c r="J34" t="n" s="4">
        <v>8</v>
      </c>
      <c r="K34" t="s" s="4">
        <v>195</v>
      </c>
      <c r="L34" t="n" s="4">
        <v>113</v>
      </c>
      <c r="M34" t="n" s="4">
        <v>0.00015</v>
      </c>
      <c r="N34" t="n" s="4">
        <v>8</v>
      </c>
      <c r="O34" t="n" s="4">
        <v>0.7</v>
      </c>
      <c r="P34" t="n" s="4">
        <v>1.3</v>
      </c>
      <c r="Q34" t="n" s="4">
        <v>0.65</v>
      </c>
      <c r="R34" t="s" s="4">
        <v>196</v>
      </c>
      <c r="S34" t="s" s="4">
        <v>197</v>
      </c>
      <c r="T34" t="s" s="4">
        <v>198</v>
      </c>
      <c r="U34" t="n" s="4">
        <v>8</v>
      </c>
      <c r="V34" t="n" s="4">
        <v>29.4</v>
      </c>
      <c r="W34" t="s" s="4">
        <v>199</v>
      </c>
      <c r="X34" t="n" s="4">
        <v>8.612</v>
      </c>
      <c r="Y34" t="s" s="4">
        <v>200</v>
      </c>
      <c r="Z34" t="s" s="4">
        <v>201</v>
      </c>
    </row>
    <row r="35" hidden="0" ht="30" customHeight="1" spans="1:1">
      <c r="A35" t="str" s="6">
        <f>HYPERLINK("https://www.ti.com.cn/product/cn/INA333", "INA333")</f>
      </c>
      <c r="B35" t="n" s="4">
        <v>1</v>
      </c>
      <c r="C35" t="str" s="6">
        <f>HYPERLINK("https://www.ti.com.cn/cn/lit/gpn/INA333", "PDF data sheet")</f>
      </c>
      <c r="D35" t="str" s="6">
        <f>HYPERLINK("https://www.ti.com.cn/document-viewer/cn/INA333/datasheet", "HTML data sheet")</f>
      </c>
      <c r="E35" t="n" s="4">
        <v>5.5</v>
      </c>
      <c r="F35" t="n" s="4">
        <v>1.8</v>
      </c>
      <c r="G35" t="n" s="4">
        <v>25</v>
      </c>
      <c r="H35" t="n" s="4">
        <v>1</v>
      </c>
      <c r="I35" t="n" s="4">
        <v>1000</v>
      </c>
      <c r="J35" t="n" s="4">
        <v>50</v>
      </c>
      <c r="K35" t="s" s="4">
        <v>202</v>
      </c>
      <c r="L35" t="n" s="4">
        <v>100</v>
      </c>
      <c r="M35" t="n" s="4">
        <v>1e-7</v>
      </c>
      <c r="N35" t="n" s="4">
        <v>0.2</v>
      </c>
      <c r="O35" t="n" s="4">
        <v>0.05</v>
      </c>
      <c r="P35" t="n" s="4">
        <v>0.15</v>
      </c>
      <c r="Q35" t="n" s="4">
        <v>0.25</v>
      </c>
      <c r="R35" t="s" s="4">
        <v>203</v>
      </c>
      <c r="S35" t="s" s="4">
        <v>204</v>
      </c>
      <c r="T35" t="s" s="4">
        <v>205</v>
      </c>
      <c r="U35" t="n" s="4">
        <v>8</v>
      </c>
      <c r="V35" t="s" s="4">
        <v>206</v>
      </c>
      <c r="W35" t="s" s="4">
        <v>207</v>
      </c>
      <c r="X35" t="n" s="4">
        <v>1.6</v>
      </c>
      <c r="Y35" t="s" s="4">
        <v>208</v>
      </c>
      <c r="Z35" t="s" s="4">
        <v>209</v>
      </c>
    </row>
    <row r="36" hidden="0" ht="30" customHeight="1" spans="1:1">
      <c r="A36" t="str" s="6">
        <f>HYPERLINK("https://www.ti.com.cn/product/cn/INA330", "INA330")</f>
      </c>
      <c r="B36" t="n" s="4">
        <v>1</v>
      </c>
      <c r="C36" t="str" s="6">
        <f>HYPERLINK("https://www.ti.com.cn/cn/lit/gpn/INA330", "PDF data sheet")</f>
      </c>
      <c r="D36" t="s" s="6">
        <v>176</v>
      </c>
      <c r="E36" t="n" s="4">
        <v>5.5</v>
      </c>
      <c r="F36" t="n" s="4">
        <v>2.7</v>
      </c>
      <c r="G36" t="s" s="4">
        <v/>
      </c>
      <c r="H36" t="n" s="4">
        <v>1</v>
      </c>
      <c r="I36" t="n" s="4">
        <v>1</v>
      </c>
      <c r="J36" t="s" s="4">
        <v/>
      </c>
      <c r="K36" t="s" s="4">
        <v>210</v>
      </c>
      <c r="L36" t="s" s="4">
        <v/>
      </c>
      <c r="M36" t="s" s="4">
        <v/>
      </c>
      <c r="N36" t="s" s="4">
        <v/>
      </c>
      <c r="O36" t="n" s="4">
        <v>2.6</v>
      </c>
      <c r="P36" t="n" s="4">
        <v>0.001</v>
      </c>
      <c r="Q36" t="n" s="4">
        <v>0.2</v>
      </c>
      <c r="R36" t="s" s="4">
        <v>211</v>
      </c>
      <c r="S36" t="s" s="4">
        <v>212</v>
      </c>
      <c r="T36" t="s" s="4">
        <v>213</v>
      </c>
      <c r="U36" t="n" s="4">
        <v>10</v>
      </c>
      <c r="V36" t="n" s="4">
        <v>14.7</v>
      </c>
      <c r="W36" t="s" s="4">
        <v>214</v>
      </c>
      <c r="X36" t="n" s="4">
        <v>2.033</v>
      </c>
      <c r="Y36" t="s" s="4">
        <v>215</v>
      </c>
      <c r="Z36" t="s" s="4">
        <v>216</v>
      </c>
    </row>
    <row r="37" hidden="0" ht="30" customHeight="1" spans="1:1">
      <c r="A37" t="str" s="6">
        <f>HYPERLINK("https://www.ti.com.cn/product/cn/INA217", "INA217")</f>
      </c>
      <c r="B37" t="n" s="4">
        <v>1</v>
      </c>
      <c r="C37" t="str" s="6">
        <f>HYPERLINK("https://www.ti.com.cn/cn/lit/gpn/INA217", "PDF data sheet")</f>
      </c>
      <c r="D37" t="str" s="6">
        <f>HYPERLINK("https://www.ti.com.cn/document-viewer/cn/INA217/datasheet", "HTML data sheet")</f>
      </c>
      <c r="E37" t="n" s="4">
        <v>36</v>
      </c>
      <c r="F37" t="n" s="4">
        <v>9</v>
      </c>
      <c r="G37" t="n" s="4">
        <v>250</v>
      </c>
      <c r="H37" t="n" s="4">
        <v>1</v>
      </c>
      <c r="I37" t="n" s="4">
        <v>1000</v>
      </c>
      <c r="J37" t="n" s="4">
        <v>1.3</v>
      </c>
      <c r="K37" t="s" s="4">
        <v>217</v>
      </c>
      <c r="L37" t="n" s="4">
        <v>70</v>
      </c>
      <c r="M37" t="s" s="4">
        <v/>
      </c>
      <c r="N37" t="n" s="4">
        <v>12000</v>
      </c>
      <c r="O37" t="n" s="4">
        <v>10</v>
      </c>
      <c r="P37" t="n" s="4">
        <v>3.4</v>
      </c>
      <c r="Q37" t="n" s="4">
        <v>0.7</v>
      </c>
      <c r="R37" t="s" s="4">
        <v>218</v>
      </c>
      <c r="S37" t="s" s="4">
        <v>219</v>
      </c>
      <c r="T37" t="s" s="4">
        <v>220</v>
      </c>
      <c r="U37" t="n" s="4">
        <v>16</v>
      </c>
      <c r="V37" t="n" s="4">
        <v>106.09</v>
      </c>
      <c r="W37" t="s" s="4">
        <v>221</v>
      </c>
      <c r="X37" t="n" s="4">
        <v>2.587</v>
      </c>
      <c r="Y37" t="s" s="4">
        <v>222</v>
      </c>
      <c r="Z37" t="s" s="4">
        <v>223</v>
      </c>
    </row>
    <row r="38" hidden="0" ht="30" customHeight="1" spans="1:1">
      <c r="A38" t="str" s="6">
        <f>HYPERLINK("https://www.ti.com.cn/product/cn/INA337", "INA337")</f>
      </c>
      <c r="B38" t="n" s="4">
        <v>1</v>
      </c>
      <c r="C38" t="str" s="6">
        <f>HYPERLINK("https://www.ti.com.cn/cn/lit/gpn/INA337", "PDF data sheet")</f>
      </c>
      <c r="D38" t="s" s="6">
        <v>176</v>
      </c>
      <c r="E38" t="n" s="4">
        <v>5.5</v>
      </c>
      <c r="F38" t="n" s="4">
        <v>2.7</v>
      </c>
      <c r="G38" t="n" s="4">
        <v>100</v>
      </c>
      <c r="H38" t="n" s="4">
        <v>0.1</v>
      </c>
      <c r="I38" t="n" s="4">
        <v>1000</v>
      </c>
      <c r="J38" t="n" s="4">
        <v>33</v>
      </c>
      <c r="K38" t="s" s="4">
        <v>224</v>
      </c>
      <c r="L38" t="n" s="4">
        <v>106</v>
      </c>
      <c r="M38" t="n" s="4">
        <v>4e-7</v>
      </c>
      <c r="N38" t="n" s="4">
        <v>2</v>
      </c>
      <c r="O38" t="n" s="4">
        <v>2.4</v>
      </c>
      <c r="P38" t="n" s="4">
        <v>0.001</v>
      </c>
      <c r="Q38" t="n" s="4">
        <v>0.2</v>
      </c>
      <c r="R38" t="s" s="4">
        <v>225</v>
      </c>
      <c r="S38" t="s" s="4">
        <v>226</v>
      </c>
      <c r="T38" t="s" s="4">
        <v>227</v>
      </c>
      <c r="U38" t="n" s="4">
        <v>8</v>
      </c>
      <c r="V38" t="n" s="4">
        <v>14.7</v>
      </c>
      <c r="W38" t="s" s="4">
        <v>228</v>
      </c>
      <c r="X38" t="n" s="4">
        <v>1.802</v>
      </c>
      <c r="Y38" t="s" s="4">
        <v>229</v>
      </c>
      <c r="Z38" t="s" s="4">
        <v>230</v>
      </c>
    </row>
    <row r="39" hidden="0" ht="30" customHeight="1" spans="1:1">
      <c r="A39" t="str" s="6">
        <f>HYPERLINK("https://www.ti.com.cn/product/cn/INA338", "INA338")</f>
      </c>
      <c r="B39" t="n" s="4">
        <v>1</v>
      </c>
      <c r="C39" t="str" s="6">
        <f>HYPERLINK("https://www.ti.com.cn/cn/lit/gpn/INA338", "PDF data sheet")</f>
      </c>
      <c r="D39" t="s" s="6">
        <v>176</v>
      </c>
      <c r="E39" t="n" s="4">
        <v>5.5</v>
      </c>
      <c r="F39" t="n" s="4">
        <v>2.7</v>
      </c>
      <c r="G39" t="n" s="4">
        <v>100</v>
      </c>
      <c r="H39" t="n" s="4">
        <v>0.1</v>
      </c>
      <c r="I39" t="n" s="4">
        <v>1000</v>
      </c>
      <c r="J39" t="n" s="4">
        <v>33</v>
      </c>
      <c r="K39" t="s" s="4">
        <v>231</v>
      </c>
      <c r="L39" t="n" s="4">
        <v>106</v>
      </c>
      <c r="M39" t="n" s="4">
        <v>4e-7</v>
      </c>
      <c r="N39" t="n" s="4">
        <v>2</v>
      </c>
      <c r="O39" t="n" s="4">
        <v>2.4</v>
      </c>
      <c r="P39" t="n" s="4">
        <v>0.001</v>
      </c>
      <c r="Q39" t="n" s="4">
        <v>0.2</v>
      </c>
      <c r="R39" t="s" s="4">
        <v>232</v>
      </c>
      <c r="S39" t="s" s="4">
        <v>233</v>
      </c>
      <c r="T39" t="s" s="4">
        <v>234</v>
      </c>
      <c r="U39" t="n" s="4">
        <v>10</v>
      </c>
      <c r="V39" t="n" s="4">
        <v>14.7</v>
      </c>
      <c r="W39" t="s" s="4">
        <v>235</v>
      </c>
      <c r="X39" t="n" s="4">
        <v>2.587</v>
      </c>
      <c r="Y39" t="s" s="4">
        <v>236</v>
      </c>
      <c r="Z39" t="s" s="4">
        <v>237</v>
      </c>
    </row>
    <row r="40" hidden="0" ht="30" customHeight="1" spans="1:1">
      <c r="A40" t="str" s="6">
        <f>HYPERLINK("https://www.ti.com.cn/product/cn/INA327", "INA327")</f>
      </c>
      <c r="B40" t="n" s="4">
        <v>1</v>
      </c>
      <c r="C40" t="str" s="6">
        <f>HYPERLINK("https://www.ti.com.cn/cn/lit/gpn/INA327", "PDF data sheet")</f>
      </c>
      <c r="D40" t="s" s="6">
        <v>176</v>
      </c>
      <c r="E40" t="n" s="4">
        <v>5.5</v>
      </c>
      <c r="F40" t="n" s="4">
        <v>2.7</v>
      </c>
      <c r="G40" t="n" s="4">
        <v>100</v>
      </c>
      <c r="H40" t="n" s="4">
        <v>0.1</v>
      </c>
      <c r="I40" t="n" s="4">
        <v>1000</v>
      </c>
      <c r="J40" t="n" s="4">
        <v>33</v>
      </c>
      <c r="K40" t="s" s="4">
        <v>238</v>
      </c>
      <c r="L40" t="n" s="4">
        <v>100</v>
      </c>
      <c r="M40" t="n" s="4">
        <v>4e-7</v>
      </c>
      <c r="N40" t="n" s="4">
        <v>2</v>
      </c>
      <c r="O40" t="n" s="4">
        <v>2.4</v>
      </c>
      <c r="P40" t="n" s="4">
        <v>0.001</v>
      </c>
      <c r="Q40" t="n" s="4">
        <v>0.2</v>
      </c>
      <c r="R40" t="s" s="4">
        <v>239</v>
      </c>
      <c r="S40" t="s" s="4">
        <v>240</v>
      </c>
      <c r="T40" t="s" s="4">
        <v>241</v>
      </c>
      <c r="U40" t="n" s="4">
        <v>10</v>
      </c>
      <c r="V40" t="n" s="4">
        <v>14.7</v>
      </c>
      <c r="W40" t="s" s="4">
        <v>242</v>
      </c>
      <c r="X40" t="n" s="4">
        <v>1.894</v>
      </c>
      <c r="Y40" t="s" s="4">
        <v>243</v>
      </c>
      <c r="Z40" t="s" s="4">
        <v>244</v>
      </c>
    </row>
    <row r="41" hidden="0" ht="30" customHeight="1" spans="1:1">
      <c r="A41" t="str" s="6">
        <f>HYPERLINK("https://www.ti.com.cn/product/cn/INA2331", "INA2331")</f>
      </c>
      <c r="B41" t="n" s="4">
        <v>2</v>
      </c>
      <c r="C41" t="str" s="6">
        <f>HYPERLINK("https://www.ti.com.cn/cn/lit/gpn/INA2331", "PDF data sheet")</f>
      </c>
      <c r="D41" t="s" s="6">
        <v>176</v>
      </c>
      <c r="E41" t="n" s="4">
        <v>5.5</v>
      </c>
      <c r="F41" t="n" s="4">
        <v>2.5</v>
      </c>
      <c r="G41" t="n" s="4">
        <v>1000</v>
      </c>
      <c r="H41" t="n" s="4">
        <v>5</v>
      </c>
      <c r="I41" t="n" s="4">
        <v>1000</v>
      </c>
      <c r="J41" t="n" s="4">
        <v>46</v>
      </c>
      <c r="K41" t="s" s="4">
        <v>245</v>
      </c>
      <c r="L41" t="n" s="4">
        <v>80</v>
      </c>
      <c r="M41" t="s" s="4">
        <v/>
      </c>
      <c r="N41" t="n" s="4">
        <v>0.01</v>
      </c>
      <c r="O41" t="n" s="4">
        <v>0.415</v>
      </c>
      <c r="P41" t="n" s="4">
        <v>2</v>
      </c>
      <c r="Q41" t="n" s="4">
        <v>0.1</v>
      </c>
      <c r="R41" t="s" s="4">
        <v>246</v>
      </c>
      <c r="S41" t="s" s="4">
        <v>247</v>
      </c>
      <c r="T41" t="s" s="4">
        <v>248</v>
      </c>
      <c r="U41" t="n" s="4">
        <v>14</v>
      </c>
      <c r="V41" t="n" s="4">
        <v>32</v>
      </c>
      <c r="W41" t="s" s="4">
        <v>249</v>
      </c>
      <c r="X41" t="n" s="4">
        <v>1.109</v>
      </c>
      <c r="Y41" t="s" s="4">
        <v>250</v>
      </c>
      <c r="Z41" t="s" s="4">
        <v>251</v>
      </c>
    </row>
    <row r="42" hidden="0" ht="30" customHeight="1" spans="1:1">
      <c r="A42" t="str" s="6">
        <f>HYPERLINK("https://www.ti.com.cn/product/cn/INA2332", "INA2332")</f>
      </c>
      <c r="B42" t="n" s="4">
        <v>2</v>
      </c>
      <c r="C42" t="str" s="6">
        <f>HYPERLINK("https://www.ti.com.cn/cn/lit/gpn/INA2332", "PDF data sheet")</f>
      </c>
      <c r="D42" t="s" s="6">
        <v>176</v>
      </c>
      <c r="E42" t="n" s="4">
        <v>5.5</v>
      </c>
      <c r="F42" t="n" s="4">
        <v>2.5</v>
      </c>
      <c r="G42" t="n" s="4">
        <v>8000</v>
      </c>
      <c r="H42" t="n" s="4">
        <v>5</v>
      </c>
      <c r="I42" t="n" s="4">
        <v>1000</v>
      </c>
      <c r="J42" t="n" s="4">
        <v>46</v>
      </c>
      <c r="K42" t="s" s="4">
        <v>252</v>
      </c>
      <c r="L42" t="n" s="4">
        <v>60</v>
      </c>
      <c r="M42" t="s" s="4">
        <v/>
      </c>
      <c r="N42" t="n" s="4">
        <v>0.01</v>
      </c>
      <c r="O42" t="n" s="4">
        <v>0.415</v>
      </c>
      <c r="P42" t="n" s="4">
        <v>2</v>
      </c>
      <c r="Q42" t="n" s="4">
        <v>0.4</v>
      </c>
      <c r="R42" t="s" s="4">
        <v>253</v>
      </c>
      <c r="S42" t="s" s="4">
        <v>254</v>
      </c>
      <c r="T42" t="s" s="4">
        <v>255</v>
      </c>
      <c r="U42" t="n" s="4">
        <v>14</v>
      </c>
      <c r="V42" t="n" s="4">
        <v>32</v>
      </c>
      <c r="W42" t="s" s="4">
        <v>256</v>
      </c>
      <c r="X42" t="n" s="4">
        <v>0.878</v>
      </c>
      <c r="Y42" t="s" s="4">
        <v>257</v>
      </c>
      <c r="Z42" t="s" s="4">
        <v>258</v>
      </c>
    </row>
    <row r="43" hidden="0" ht="30" customHeight="1" spans="1:1">
      <c r="A43" t="str" s="6">
        <f>HYPERLINK("https://www.ti.com.cn/product/cn/INA326", "INA326")</f>
      </c>
      <c r="B43" t="n" s="4">
        <v>1</v>
      </c>
      <c r="C43" t="str" s="6">
        <f>HYPERLINK("https://www.ti.com.cn/cn/lit/gpn/INA326", "PDF data sheet")</f>
      </c>
      <c r="D43" t="s" s="6">
        <v>176</v>
      </c>
      <c r="E43" t="n" s="4">
        <v>5.5</v>
      </c>
      <c r="F43" t="n" s="4">
        <v>2.7</v>
      </c>
      <c r="G43" t="n" s="4">
        <v>100</v>
      </c>
      <c r="H43" t="n" s="4">
        <v>0.1</v>
      </c>
      <c r="I43" t="n" s="4">
        <v>1000</v>
      </c>
      <c r="J43" t="n" s="4">
        <v>33</v>
      </c>
      <c r="K43" t="s" s="4">
        <v>259</v>
      </c>
      <c r="L43" t="n" s="4">
        <v>100</v>
      </c>
      <c r="M43" t="n" s="4">
        <v>4e-7</v>
      </c>
      <c r="N43" t="n" s="4">
        <v>2</v>
      </c>
      <c r="O43" t="n" s="4">
        <v>2.4</v>
      </c>
      <c r="P43" t="n" s="4">
        <v>0.001</v>
      </c>
      <c r="Q43" t="n" s="4">
        <v>0.2</v>
      </c>
      <c r="R43" t="s" s="4">
        <v>260</v>
      </c>
      <c r="S43" t="s" s="4">
        <v>261</v>
      </c>
      <c r="T43" t="s" s="4">
        <v>262</v>
      </c>
      <c r="U43" t="n" s="4">
        <v>8</v>
      </c>
      <c r="V43" t="n" s="4">
        <v>14.7</v>
      </c>
      <c r="W43" t="s" s="4">
        <v>263</v>
      </c>
      <c r="X43" t="n" s="4">
        <v>1.802</v>
      </c>
      <c r="Y43" t="s" s="4">
        <v>264</v>
      </c>
      <c r="Z43" t="s" s="4">
        <v>265</v>
      </c>
    </row>
    <row r="44" hidden="0" ht="30" customHeight="1" spans="1:1">
      <c r="A44" t="str" s="6">
        <f>HYPERLINK("https://www.ti.com.cn/product/cn/INA331", "INA331")</f>
      </c>
      <c r="B44" t="n" s="4">
        <v>1</v>
      </c>
      <c r="C44" t="str" s="6">
        <f>HYPERLINK("https://www.ti.com.cn/cn/lit/gpn/INA331", "PDF data sheet")</f>
      </c>
      <c r="D44" t="s" s="6">
        <v>176</v>
      </c>
      <c r="E44" t="n" s="4">
        <v>5.5</v>
      </c>
      <c r="F44" t="n" s="4">
        <v>2.5</v>
      </c>
      <c r="G44" t="n" s="4">
        <v>500</v>
      </c>
      <c r="H44" t="n" s="4">
        <v>5</v>
      </c>
      <c r="I44" t="n" s="4">
        <v>1000</v>
      </c>
      <c r="J44" t="n" s="4">
        <v>46</v>
      </c>
      <c r="K44" t="s" s="4">
        <v>266</v>
      </c>
      <c r="L44" t="n" s="4">
        <v>90</v>
      </c>
      <c r="M44" t="s" s="4">
        <v/>
      </c>
      <c r="N44" t="n" s="4">
        <v>0.01</v>
      </c>
      <c r="O44" t="n" s="4">
        <v>0.415</v>
      </c>
      <c r="P44" t="n" s="4">
        <v>2</v>
      </c>
      <c r="Q44" t="n" s="4">
        <v>0.1</v>
      </c>
      <c r="R44" t="s" s="4">
        <v>267</v>
      </c>
      <c r="S44" t="s" s="4">
        <v>268</v>
      </c>
      <c r="T44" t="s" s="4">
        <v>269</v>
      </c>
      <c r="U44" t="n" s="4">
        <v>8</v>
      </c>
      <c r="V44" t="n" s="4">
        <v>14.7</v>
      </c>
      <c r="W44" t="s" s="4">
        <v>270</v>
      </c>
      <c r="X44" t="n" s="4">
        <v>0.806</v>
      </c>
      <c r="Y44" t="s" s="4">
        <v>271</v>
      </c>
      <c r="Z44" t="s" s="4">
        <v>272</v>
      </c>
    </row>
    <row r="45" hidden="0" ht="30" customHeight="1" spans="1:1">
      <c r="A45" t="str" s="6">
        <f>HYPERLINK("https://www.ti.com.cn/product/cn/INA332", "INA332")</f>
      </c>
      <c r="B45" t="n" s="4">
        <v>1</v>
      </c>
      <c r="C45" t="str" s="6">
        <f>HYPERLINK("https://www.ti.com.cn/cn/lit/gpn/INA332", "PDF data sheet")</f>
      </c>
      <c r="D45" t="s" s="6">
        <v>176</v>
      </c>
      <c r="E45" t="n" s="4">
        <v>5.5</v>
      </c>
      <c r="F45" t="n" s="4">
        <v>2.5</v>
      </c>
      <c r="G45" t="n" s="4">
        <v>8000</v>
      </c>
      <c r="H45" t="n" s="4">
        <v>5</v>
      </c>
      <c r="I45" t="n" s="4">
        <v>1000</v>
      </c>
      <c r="J45" t="n" s="4">
        <v>46</v>
      </c>
      <c r="K45" t="s" s="4">
        <v>273</v>
      </c>
      <c r="L45" t="n" s="4">
        <v>60</v>
      </c>
      <c r="M45" t="s" s="4">
        <v/>
      </c>
      <c r="N45" t="n" s="4">
        <v>0.01</v>
      </c>
      <c r="O45" t="n" s="4">
        <v>0.415</v>
      </c>
      <c r="P45" t="n" s="4">
        <v>2</v>
      </c>
      <c r="Q45" t="n" s="4">
        <v>0.4</v>
      </c>
      <c r="R45" t="s" s="4">
        <v>274</v>
      </c>
      <c r="S45" t="s" s="4">
        <v>275</v>
      </c>
      <c r="T45" t="s" s="4">
        <v>276</v>
      </c>
      <c r="U45" t="n" s="4">
        <v>8</v>
      </c>
      <c r="V45" t="n" s="4">
        <v>14.7</v>
      </c>
      <c r="W45" t="s" s="4">
        <v>277</v>
      </c>
      <c r="X45" t="n" s="4">
        <v>0.544</v>
      </c>
      <c r="Y45" t="s" s="4">
        <v>278</v>
      </c>
      <c r="Z45" t="s" s="4">
        <v>279</v>
      </c>
    </row>
    <row r="46" hidden="0" ht="30" customHeight="1" spans="1:1">
      <c r="A46" t="str" s="6">
        <f>HYPERLINK("https://www.ti.com.cn/product/cn/INA166", "INA166")</f>
      </c>
      <c r="B46" t="n" s="4">
        <v>1</v>
      </c>
      <c r="C46" t="str" s="6">
        <f>HYPERLINK("https://www.ti.com.cn/cn/lit/gpn/INA166", "PDF data sheet")</f>
      </c>
      <c r="D46" t="s" s="6">
        <v>176</v>
      </c>
      <c r="E46" t="n" s="4">
        <v>36</v>
      </c>
      <c r="F46" t="n" s="4">
        <v>9</v>
      </c>
      <c r="G46" t="n" s="4">
        <v>250</v>
      </c>
      <c r="H46" t="n" s="4">
        <v>2000</v>
      </c>
      <c r="I46" t="n" s="4">
        <v>2000</v>
      </c>
      <c r="J46" t="n" s="4">
        <v>1.3</v>
      </c>
      <c r="K46" t="s" s="4">
        <v>280</v>
      </c>
      <c r="L46" t="n" s="4">
        <v>100</v>
      </c>
      <c r="M46" t="s" s="4">
        <v/>
      </c>
      <c r="N46" t="n" s="4">
        <v>12000</v>
      </c>
      <c r="O46" t="n" s="4">
        <v>10</v>
      </c>
      <c r="P46" t="n" s="4">
        <v>0.45</v>
      </c>
      <c r="Q46" t="n" s="4">
        <v>1</v>
      </c>
      <c r="R46" t="s" s="4">
        <v>281</v>
      </c>
      <c r="S46" t="s" s="4">
        <v>282</v>
      </c>
      <c r="T46" t="s" s="4">
        <v>283</v>
      </c>
      <c r="U46" t="n" s="4">
        <v>14</v>
      </c>
      <c r="V46" t="n" s="4">
        <v>51.9</v>
      </c>
      <c r="W46" t="s" s="4">
        <v>284</v>
      </c>
      <c r="X46" t="n" s="4">
        <v>4.841</v>
      </c>
      <c r="Y46" t="s" s="4">
        <v>285</v>
      </c>
      <c r="Z46" t="s" s="4">
        <v>286</v>
      </c>
    </row>
    <row r="47" hidden="0" ht="30" customHeight="1" spans="1:1">
      <c r="A47" t="str" s="6">
        <f>HYPERLINK("https://www.ti.com.cn/product/cn/INA2321", "INA2321")</f>
      </c>
      <c r="B47" t="n" s="4">
        <v>2</v>
      </c>
      <c r="C47" t="str" s="6">
        <f>HYPERLINK("https://www.ti.com.cn/cn/lit/gpn/INA2321", "PDF data sheet")</f>
      </c>
      <c r="D47" t="s" s="6">
        <v>176</v>
      </c>
      <c r="E47" t="n" s="4">
        <v>5.5</v>
      </c>
      <c r="F47" t="n" s="4">
        <v>2.5</v>
      </c>
      <c r="G47" t="n" s="4">
        <v>1000</v>
      </c>
      <c r="H47" t="n" s="4">
        <v>5</v>
      </c>
      <c r="I47" t="n" s="4">
        <v>1000</v>
      </c>
      <c r="J47" t="n" s="4">
        <v>100</v>
      </c>
      <c r="K47" t="s" s="4">
        <v>287</v>
      </c>
      <c r="L47" t="n" s="4">
        <v>80</v>
      </c>
      <c r="M47" t="s" s="4">
        <v/>
      </c>
      <c r="N47" t="n" s="4">
        <v>0.01</v>
      </c>
      <c r="O47" t="n" s="4">
        <v>0.04</v>
      </c>
      <c r="P47" t="n" s="4">
        <v>0.5</v>
      </c>
      <c r="Q47" t="n" s="4">
        <v>0.1</v>
      </c>
      <c r="R47" t="s" s="4">
        <v>288</v>
      </c>
      <c r="S47" t="s" s="4">
        <v>289</v>
      </c>
      <c r="T47" t="s" s="4">
        <v>290</v>
      </c>
      <c r="U47" t="n" s="4">
        <v>14</v>
      </c>
      <c r="V47" t="n" s="4">
        <v>32</v>
      </c>
      <c r="W47" t="s" s="4">
        <v>291</v>
      </c>
      <c r="X47" t="n" s="4">
        <v>1.696</v>
      </c>
      <c r="Y47" t="s" s="4">
        <v>292</v>
      </c>
      <c r="Z47" t="s" s="4">
        <v>293</v>
      </c>
    </row>
    <row r="48" hidden="0" ht="30" customHeight="1" spans="1:1">
      <c r="A48" t="str" s="6">
        <f>HYPERLINK("https://www.ti.com.cn/product/cn/INA163", "INA163")</f>
      </c>
      <c r="B48" t="n" s="4">
        <v>1</v>
      </c>
      <c r="C48" t="str" s="6">
        <f>HYPERLINK("https://www.ti.com.cn/cn/lit/gpn/INA163", "PDF data sheet")</f>
      </c>
      <c r="D48" t="s" s="6">
        <v>176</v>
      </c>
      <c r="E48" t="n" s="4">
        <v>36</v>
      </c>
      <c r="F48" t="n" s="4">
        <v>9</v>
      </c>
      <c r="G48" t="n" s="4">
        <v>250</v>
      </c>
      <c r="H48" t="n" s="4">
        <v>1</v>
      </c>
      <c r="I48" t="n" s="4">
        <v>10000</v>
      </c>
      <c r="J48" t="n" s="4">
        <v>1</v>
      </c>
      <c r="K48" t="s" s="4">
        <v>294</v>
      </c>
      <c r="L48" t="n" s="4">
        <v>100</v>
      </c>
      <c r="M48" t="s" s="4">
        <v/>
      </c>
      <c r="N48" t="n" s="4">
        <v>12000</v>
      </c>
      <c r="O48" t="n" s="4">
        <v>10</v>
      </c>
      <c r="P48" t="n" s="4">
        <v>3.4</v>
      </c>
      <c r="Q48" t="n" s="4">
        <v>0.7</v>
      </c>
      <c r="R48" t="s" s="4">
        <v>295</v>
      </c>
      <c r="S48" t="s" s="4">
        <v>296</v>
      </c>
      <c r="T48" t="s" s="4">
        <v>297</v>
      </c>
      <c r="U48" t="n" s="4">
        <v>14</v>
      </c>
      <c r="V48" t="n" s="4">
        <v>51.9</v>
      </c>
      <c r="W48" t="s" s="4">
        <v>298</v>
      </c>
      <c r="X48" t="n" s="4">
        <v>2.68</v>
      </c>
      <c r="Y48" t="s" s="4">
        <v>299</v>
      </c>
      <c r="Z48" t="s" s="4">
        <v>300</v>
      </c>
    </row>
    <row r="49" hidden="0" ht="30" customHeight="1" spans="1:1">
      <c r="A49" t="str" s="6">
        <f>HYPERLINK("https://www.ti.com.cn/product/cn/INA322", "INA322")</f>
      </c>
      <c r="B49" t="n" s="4">
        <v>1</v>
      </c>
      <c r="C49" t="str" s="6">
        <f>HYPERLINK("https://www.ti.com.cn/cn/lit/gpn/INA322", "PDF data sheet")</f>
      </c>
      <c r="D49" t="s" s="6">
        <v>176</v>
      </c>
      <c r="E49" t="n" s="4">
        <v>5.5</v>
      </c>
      <c r="F49" t="n" s="4">
        <v>2.5</v>
      </c>
      <c r="G49" t="n" s="4">
        <v>10000</v>
      </c>
      <c r="H49" t="n" s="4">
        <v>5</v>
      </c>
      <c r="I49" t="n" s="4">
        <v>1000</v>
      </c>
      <c r="J49" t="n" s="4">
        <v>100</v>
      </c>
      <c r="K49" t="s" s="4">
        <v>301</v>
      </c>
      <c r="L49" t="n" s="4">
        <v>60</v>
      </c>
      <c r="M49" t="s" s="4">
        <v/>
      </c>
      <c r="N49" t="n" s="4">
        <v>0.01</v>
      </c>
      <c r="O49" t="n" s="4">
        <v>0.04</v>
      </c>
      <c r="P49" t="n" s="4">
        <v>0.5</v>
      </c>
      <c r="Q49" t="n" s="4">
        <v>0.4</v>
      </c>
      <c r="R49" t="s" s="4">
        <v>302</v>
      </c>
      <c r="S49" t="s" s="4">
        <v>303</v>
      </c>
      <c r="T49" t="s" s="4">
        <v>304</v>
      </c>
      <c r="U49" t="n" s="4">
        <v>8</v>
      </c>
      <c r="V49" t="n" s="4">
        <v>14.7</v>
      </c>
      <c r="W49" t="s" s="4">
        <v>305</v>
      </c>
      <c r="X49" t="n" s="4">
        <v>0.878</v>
      </c>
      <c r="Y49" t="s" s="4">
        <v>306</v>
      </c>
      <c r="Z49" t="s" s="4">
        <v>307</v>
      </c>
    </row>
    <row r="50" hidden="0" ht="30" customHeight="1" spans="1:1">
      <c r="A50" t="str" s="6">
        <f>HYPERLINK("https://www.ti.com.cn/product/cn/INA321", "INA321")</f>
      </c>
      <c r="B50" t="n" s="4">
        <v>1</v>
      </c>
      <c r="C50" t="str" s="6">
        <f>HYPERLINK("https://www.ti.com.cn/cn/lit/gpn/INA321", "PDF data sheet")</f>
      </c>
      <c r="D50" t="s" s="6">
        <v>176</v>
      </c>
      <c r="E50" t="n" s="4">
        <v>5.5</v>
      </c>
      <c r="F50" t="n" s="4">
        <v>2.5</v>
      </c>
      <c r="G50" t="n" s="4">
        <v>500</v>
      </c>
      <c r="H50" t="n" s="4">
        <v>5</v>
      </c>
      <c r="I50" t="n" s="4">
        <v>1000</v>
      </c>
      <c r="J50" t="n" s="4">
        <v>100</v>
      </c>
      <c r="K50" t="s" s="4">
        <v>308</v>
      </c>
      <c r="L50" t="n" s="4">
        <v>90</v>
      </c>
      <c r="M50" t="s" s="4">
        <v/>
      </c>
      <c r="N50" t="n" s="4">
        <v>0.01</v>
      </c>
      <c r="O50" t="n" s="4">
        <v>0.04</v>
      </c>
      <c r="P50" t="n" s="4">
        <v>0.5</v>
      </c>
      <c r="Q50" t="n" s="4">
        <v>0.1</v>
      </c>
      <c r="R50" t="s" s="4">
        <v>309</v>
      </c>
      <c r="S50" t="s" s="4">
        <v>310</v>
      </c>
      <c r="T50" t="s" s="4">
        <v>311</v>
      </c>
      <c r="U50" t="n" s="4">
        <v>8</v>
      </c>
      <c r="V50" t="n" s="4">
        <v>14.7</v>
      </c>
      <c r="W50" t="s" s="4">
        <v>312</v>
      </c>
      <c r="X50" t="n" s="4">
        <v>1.016</v>
      </c>
      <c r="Y50" t="s" s="4">
        <v>313</v>
      </c>
      <c r="Z50" t="s" s="4">
        <v>314</v>
      </c>
    </row>
    <row r="51" hidden="0" ht="30" customHeight="1" spans="1:1">
      <c r="A51" t="str" s="6">
        <f>HYPERLINK("https://www.ti.com.cn/product/cn/INA156", "INA156")</f>
      </c>
      <c r="B51" t="n" s="4">
        <v>1</v>
      </c>
      <c r="C51" t="str" s="6">
        <f>HYPERLINK("https://www.ti.com.cn/cn/lit/gpn/INA156", "PDF data sheet")</f>
      </c>
      <c r="D51" t="s" s="6">
        <v>176</v>
      </c>
      <c r="E51" t="n" s="4">
        <v>5.5</v>
      </c>
      <c r="F51" t="n" s="4">
        <v>2.7</v>
      </c>
      <c r="G51" t="n" s="4">
        <v>8000</v>
      </c>
      <c r="H51" t="n" s="4">
        <v>10</v>
      </c>
      <c r="I51" t="n" s="4">
        <v>50</v>
      </c>
      <c r="J51" t="n" s="4">
        <v>40</v>
      </c>
      <c r="K51" t="s" s="4">
        <v>315</v>
      </c>
      <c r="L51" t="n" s="4">
        <v>74</v>
      </c>
      <c r="M51" t="s" s="4">
        <v/>
      </c>
      <c r="N51" t="n" s="4">
        <v>0.01</v>
      </c>
      <c r="O51" t="n" s="4">
        <v>1.8</v>
      </c>
      <c r="P51" t="n" s="4">
        <v>0.55</v>
      </c>
      <c r="Q51" t="n" s="4">
        <v>0.4</v>
      </c>
      <c r="R51" t="s" s="4">
        <v>316</v>
      </c>
      <c r="S51" t="s" s="4">
        <v>317</v>
      </c>
      <c r="T51" t="s" s="4">
        <v>318</v>
      </c>
      <c r="U51" t="n" s="4">
        <v>8</v>
      </c>
      <c r="V51" t="n" s="4">
        <v>14.7</v>
      </c>
      <c r="W51" t="s" s="4">
        <v>319</v>
      </c>
      <c r="X51" t="n" s="4">
        <v>1.109</v>
      </c>
      <c r="Y51" t="s" s="4">
        <v>320</v>
      </c>
      <c r="Z51" t="s" s="4">
        <v>321</v>
      </c>
    </row>
    <row r="52" hidden="0" ht="30" customHeight="1" spans="1:1">
      <c r="A52" t="str" s="6">
        <f>HYPERLINK("https://www.ti.com.cn/product/cn/INA155", "INA155")</f>
      </c>
      <c r="B52" t="n" s="4">
        <v>1</v>
      </c>
      <c r="C52" t="str" s="6">
        <f>HYPERLINK("https://www.ti.com.cn/cn/lit/gpn/INA155", "PDF data sheet")</f>
      </c>
      <c r="D52" t="s" s="6">
        <v>176</v>
      </c>
      <c r="E52" t="n" s="4">
        <v>5.5</v>
      </c>
      <c r="F52" t="n" s="4">
        <v>2.7</v>
      </c>
      <c r="G52" t="n" s="4">
        <v>1000</v>
      </c>
      <c r="H52" t="n" s="4">
        <v>10</v>
      </c>
      <c r="I52" t="n" s="4">
        <v>50</v>
      </c>
      <c r="J52" t="n" s="4">
        <v>40</v>
      </c>
      <c r="K52" t="s" s="4">
        <v>322</v>
      </c>
      <c r="L52" t="n" s="4">
        <v>92</v>
      </c>
      <c r="M52" t="s" s="4">
        <v/>
      </c>
      <c r="N52" t="n" s="4">
        <v>0.01</v>
      </c>
      <c r="O52" t="n" s="4">
        <v>1.7</v>
      </c>
      <c r="P52" t="n" s="4">
        <v>0.55</v>
      </c>
      <c r="Q52" t="n" s="4">
        <v>0.1</v>
      </c>
      <c r="R52" t="s" s="4">
        <v>323</v>
      </c>
      <c r="S52" t="s" s="4">
        <v>324</v>
      </c>
      <c r="T52" t="s" s="4">
        <v>325</v>
      </c>
      <c r="U52" t="n" s="4">
        <v>8</v>
      </c>
      <c r="V52" t="s" s="4">
        <v>326</v>
      </c>
      <c r="W52" t="s" s="4">
        <v>327</v>
      </c>
      <c r="X52" t="n" s="4">
        <v>1.016</v>
      </c>
      <c r="Y52" t="s" s="4">
        <v>328</v>
      </c>
      <c r="Z52" t="s" s="4">
        <v>329</v>
      </c>
    </row>
    <row r="53" hidden="0" ht="30" customHeight="1" spans="1:1">
      <c r="A53" t="str" s="6">
        <f>HYPERLINK("https://www.ti.com.cn/product/cn/INA121", "INA121")</f>
      </c>
      <c r="B53" t="n" s="4">
        <v>1</v>
      </c>
      <c r="C53" t="str" s="6">
        <f>HYPERLINK("https://www.ti.com.cn/cn/lit/gpn/INA121", "PDF data sheet")</f>
      </c>
      <c r="D53" t="s" s="6">
        <v>176</v>
      </c>
      <c r="E53" t="n" s="4">
        <v>36</v>
      </c>
      <c r="F53" t="n" s="4">
        <v>4.5</v>
      </c>
      <c r="G53" t="n" s="4">
        <v>500</v>
      </c>
      <c r="H53" t="n" s="4">
        <v>1</v>
      </c>
      <c r="I53" t="n" s="4">
        <v>10000</v>
      </c>
      <c r="J53" t="n" s="4">
        <v>20</v>
      </c>
      <c r="K53" t="s" s="4">
        <v>330</v>
      </c>
      <c r="L53" t="n" s="4">
        <v>106</v>
      </c>
      <c r="M53" t="n" s="4">
        <v>0.000005</v>
      </c>
      <c r="N53" t="n" s="4">
        <v>0.05</v>
      </c>
      <c r="O53" t="n" s="4">
        <v>0.45</v>
      </c>
      <c r="P53" t="n" s="4">
        <v>0.6</v>
      </c>
      <c r="Q53" t="n" s="4">
        <v>0.5</v>
      </c>
      <c r="R53" t="s" s="4">
        <v>331</v>
      </c>
      <c r="S53" t="s" s="4">
        <v>332</v>
      </c>
      <c r="T53" t="s" s="4">
        <v>333</v>
      </c>
      <c r="U53" t="n" s="4">
        <v>8</v>
      </c>
      <c r="V53" t="s" s="4">
        <v>334</v>
      </c>
      <c r="W53" t="s" s="4">
        <v>335</v>
      </c>
      <c r="X53" t="n" s="4">
        <v>2.518</v>
      </c>
      <c r="Y53" t="s" s="4">
        <v>336</v>
      </c>
      <c r="Z53" t="s" s="4">
        <v>337</v>
      </c>
    </row>
    <row r="54" hidden="0" ht="30" customHeight="1" spans="1:1">
      <c r="A54" t="str" s="6">
        <f>HYPERLINK("https://www.ti.com.cn/product/cn/INA2126", "INA2126")</f>
      </c>
      <c r="B54" t="n" s="4">
        <v>2</v>
      </c>
      <c r="C54" t="str" s="6">
        <f>HYPERLINK("https://www.ti.com.cn/cn/lit/gpn/INA2126", "PDF data sheet")</f>
      </c>
      <c r="D54" t="str" s="6">
        <f>HYPERLINK("https://www.ti.com.cn/document-viewer/cn/INA2126/datasheet", "HTML data sheet")</f>
      </c>
      <c r="E54" t="n" s="4">
        <v>36</v>
      </c>
      <c r="F54" t="n" s="4">
        <v>2.7</v>
      </c>
      <c r="G54" t="n" s="4">
        <v>250</v>
      </c>
      <c r="H54" t="n" s="4">
        <v>5</v>
      </c>
      <c r="I54" t="n" s="4">
        <v>10000</v>
      </c>
      <c r="J54" t="n" s="4">
        <v>35</v>
      </c>
      <c r="K54" t="s" s="4">
        <v>338</v>
      </c>
      <c r="L54" t="n" s="4">
        <v>83</v>
      </c>
      <c r="M54" t="n" s="4">
        <v>0.000003</v>
      </c>
      <c r="N54" t="n" s="4">
        <v>25</v>
      </c>
      <c r="O54" t="n" s="4">
        <v>0.175</v>
      </c>
      <c r="P54" t="n" s="4">
        <v>0.2</v>
      </c>
      <c r="Q54" t="n" s="4">
        <v>0.5</v>
      </c>
      <c r="R54" t="s" s="4">
        <v>339</v>
      </c>
      <c r="S54" t="s" s="4">
        <v>340</v>
      </c>
      <c r="T54" t="s" s="4">
        <v>341</v>
      </c>
      <c r="U54" t="n" s="4">
        <v>16</v>
      </c>
      <c r="V54" t="s" s="4">
        <v>342</v>
      </c>
      <c r="W54" t="s" s="4">
        <v>343</v>
      </c>
      <c r="X54" t="n" s="4">
        <v>1.68</v>
      </c>
      <c r="Y54" t="s" s="4">
        <v>344</v>
      </c>
      <c r="Z54" t="s" s="4">
        <v>345</v>
      </c>
    </row>
    <row r="55" hidden="0" ht="30" customHeight="1" spans="1:1">
      <c r="A55" t="str" s="6">
        <f>HYPERLINK("https://www.ti.com.cn/product/cn/INA122", "INA122")</f>
      </c>
      <c r="B55" t="n" s="4">
        <v>1</v>
      </c>
      <c r="C55" t="str" s="6">
        <f>HYPERLINK("https://www.ti.com.cn/cn/lit/gpn/INA122", "PDF data sheet")</f>
      </c>
      <c r="D55" t="s" s="6">
        <v>176</v>
      </c>
      <c r="E55" t="n" s="4">
        <v>36</v>
      </c>
      <c r="F55" t="n" s="4">
        <v>2.2</v>
      </c>
      <c r="G55" t="n" s="4">
        <v>250</v>
      </c>
      <c r="H55" t="n" s="4">
        <v>5</v>
      </c>
      <c r="I55" t="n" s="4">
        <v>10000</v>
      </c>
      <c r="J55" t="n" s="4">
        <v>60</v>
      </c>
      <c r="K55" t="s" s="4">
        <v>346</v>
      </c>
      <c r="L55" t="n" s="4">
        <v>83</v>
      </c>
      <c r="M55" t="n" s="4">
        <v>0.000003</v>
      </c>
      <c r="N55" t="n" s="4">
        <v>25</v>
      </c>
      <c r="O55" t="n" s="4">
        <v>0.06</v>
      </c>
      <c r="P55" t="n" s="4">
        <v>0.12</v>
      </c>
      <c r="Q55" t="n" s="4">
        <v>0.5</v>
      </c>
      <c r="R55" t="s" s="4">
        <v>347</v>
      </c>
      <c r="S55" t="s" s="4">
        <v>348</v>
      </c>
      <c r="T55" t="s" s="4">
        <v>349</v>
      </c>
      <c r="U55" t="n" s="4">
        <v>8</v>
      </c>
      <c r="V55" t="s" s="4">
        <v>350</v>
      </c>
      <c r="W55" t="s" s="4">
        <v>351</v>
      </c>
      <c r="X55" t="n" s="4">
        <v>2.468</v>
      </c>
      <c r="Y55" t="s" s="4">
        <v>352</v>
      </c>
      <c r="Z55" t="s" s="4">
        <v>353</v>
      </c>
    </row>
    <row r="56" hidden="0" ht="30" customHeight="1" spans="1:1">
      <c r="A56" t="str" s="6">
        <f>HYPERLINK("https://www.ti.com.cn/product/cn/INA125", "INA125")</f>
      </c>
      <c r="B56" t="n" s="4">
        <v>1</v>
      </c>
      <c r="C56" t="str" s="6">
        <f>HYPERLINK("https://www.ti.com.cn/cn/lit/gpn/INA125", "PDF data sheet")</f>
      </c>
      <c r="D56" t="s" s="6">
        <v>176</v>
      </c>
      <c r="E56" t="n" s="4">
        <v>36</v>
      </c>
      <c r="F56" t="n" s="4">
        <v>2.7</v>
      </c>
      <c r="G56" t="n" s="4">
        <v>250</v>
      </c>
      <c r="H56" t="n" s="4">
        <v>4</v>
      </c>
      <c r="I56" t="n" s="4">
        <v>10000</v>
      </c>
      <c r="J56" t="n" s="4">
        <v>38</v>
      </c>
      <c r="K56" t="s" s="4">
        <v>354</v>
      </c>
      <c r="L56" t="n" s="4">
        <v>100</v>
      </c>
      <c r="M56" t="n" s="4">
        <v>0.000002</v>
      </c>
      <c r="N56" t="n" s="4">
        <v>25</v>
      </c>
      <c r="O56" t="n" s="4">
        <v>0.46</v>
      </c>
      <c r="P56" t="n" s="4">
        <v>0.15</v>
      </c>
      <c r="Q56" t="n" s="4">
        <v>0.5</v>
      </c>
      <c r="R56" t="s" s="4">
        <v>355</v>
      </c>
      <c r="S56" t="s" s="4">
        <v>356</v>
      </c>
      <c r="T56" t="s" s="4">
        <v>357</v>
      </c>
      <c r="U56" t="n" s="4">
        <v>16</v>
      </c>
      <c r="V56" t="s" s="4">
        <v>358</v>
      </c>
      <c r="W56" t="s" s="4">
        <v>359</v>
      </c>
      <c r="X56" t="n" s="4">
        <v>2.21</v>
      </c>
      <c r="Y56" t="s" s="4">
        <v>360</v>
      </c>
      <c r="Z56" t="s" s="4">
        <v>361</v>
      </c>
    </row>
    <row r="57" hidden="0" ht="30" customHeight="1" spans="1:1">
      <c r="A57" t="str" s="6">
        <f>HYPERLINK("https://www.ti.com.cn/product/cn/INA126", "INA126")</f>
      </c>
      <c r="B57" t="n" s="4">
        <v>1</v>
      </c>
      <c r="C57" t="str" s="6">
        <f>HYPERLINK("https://www.ti.com.cn/cn/lit/gpn/INA126", "PDF data sheet")</f>
      </c>
      <c r="D57" t="str" s="6">
        <f>HYPERLINK("https://www.ti.com.cn/document-viewer/cn/INA126/datasheet", "HTML data sheet")</f>
      </c>
      <c r="E57" t="n" s="4">
        <v>36</v>
      </c>
      <c r="F57" t="n" s="4">
        <v>2.7</v>
      </c>
      <c r="G57" t="n" s="4">
        <v>250</v>
      </c>
      <c r="H57" t="n" s="4">
        <v>5</v>
      </c>
      <c r="I57" t="n" s="4">
        <v>10000</v>
      </c>
      <c r="J57" t="n" s="4">
        <v>35</v>
      </c>
      <c r="K57" t="s" s="4">
        <v>362</v>
      </c>
      <c r="L57" t="n" s="4">
        <v>83</v>
      </c>
      <c r="M57" t="n" s="4">
        <v>0.000003</v>
      </c>
      <c r="N57" t="n" s="4">
        <v>25</v>
      </c>
      <c r="O57" t="n" s="4">
        <v>0.175</v>
      </c>
      <c r="P57" t="n" s="4">
        <v>0.2</v>
      </c>
      <c r="Q57" t="n" s="4">
        <v>0.5</v>
      </c>
      <c r="R57" t="s" s="4">
        <v>363</v>
      </c>
      <c r="S57" t="s" s="4">
        <v>364</v>
      </c>
      <c r="T57" t="s" s="4">
        <v>365</v>
      </c>
      <c r="U57" t="n" s="4">
        <v>8</v>
      </c>
      <c r="V57" t="s" s="4">
        <v>366</v>
      </c>
      <c r="W57" t="s" s="4">
        <v>367</v>
      </c>
      <c r="X57" t="n" s="4">
        <v>1.185</v>
      </c>
      <c r="Y57" t="s" s="4">
        <v>368</v>
      </c>
      <c r="Z57" t="s" s="4">
        <v>369</v>
      </c>
    </row>
    <row r="58" hidden="0" ht="30" customHeight="1" spans="1:1">
      <c r="A58" t="str" s="6">
        <f>HYPERLINK("https://www.ti.com.cn/product/cn/INA129", "INA129")</f>
      </c>
      <c r="B58" t="n" s="4">
        <v>1</v>
      </c>
      <c r="C58" t="str" s="6">
        <f>HYPERLINK("https://www.ti.com.cn/cn/lit/gpn/INA129", "PDF data sheet")</f>
      </c>
      <c r="D58" t="str" s="6">
        <f>HYPERLINK("https://www.ti.com.cn/document-viewer/cn/INA129/datasheet", "HTML data sheet")</f>
      </c>
      <c r="E58" t="n" s="4">
        <v>36</v>
      </c>
      <c r="F58" t="n" s="4">
        <v>4.5</v>
      </c>
      <c r="G58" t="n" s="4">
        <v>50</v>
      </c>
      <c r="H58" t="n" s="4">
        <v>1</v>
      </c>
      <c r="I58" t="n" s="4">
        <v>10000</v>
      </c>
      <c r="J58" t="n" s="4">
        <v>8</v>
      </c>
      <c r="K58" t="s" s="4">
        <v>370</v>
      </c>
      <c r="L58" t="n" s="4">
        <v>120</v>
      </c>
      <c r="M58" t="n" s="4">
        <v>5e-7</v>
      </c>
      <c r="N58" t="n" s="4">
        <v>5</v>
      </c>
      <c r="O58" t="n" s="4">
        <v>0.7</v>
      </c>
      <c r="P58" t="n" s="4">
        <v>1.3</v>
      </c>
      <c r="Q58" t="n" s="4">
        <v>0.5</v>
      </c>
      <c r="R58" t="s" s="4">
        <v>371</v>
      </c>
      <c r="S58" t="s" s="4">
        <v>372</v>
      </c>
      <c r="T58" t="s" s="4">
        <v>373</v>
      </c>
      <c r="U58" t="n" s="4">
        <v>8</v>
      </c>
      <c r="V58" t="s" s="4">
        <v>374</v>
      </c>
      <c r="W58" t="s" s="4">
        <v>375</v>
      </c>
      <c r="X58" t="n" s="4">
        <v>3.313</v>
      </c>
      <c r="Y58" t="s" s="4">
        <v>376</v>
      </c>
      <c r="Z58" t="s" s="4">
        <v>377</v>
      </c>
    </row>
    <row r="59" hidden="0" ht="30" customHeight="1" spans="1:1">
      <c r="A59" t="str" s="6">
        <f>HYPERLINK("https://www.ti.com.cn/product/cn/INA141", "INA141")</f>
      </c>
      <c r="B59" t="n" s="4">
        <v>1</v>
      </c>
      <c r="C59" t="str" s="6">
        <f>HYPERLINK("https://www.ti.com.cn/cn/lit/gpn/INA141", "PDF data sheet")</f>
      </c>
      <c r="D59" t="str" s="6">
        <f>HYPERLINK("https://www.ti.com.cn/document-viewer/cn/INA141/datasheet", "HTML data sheet")</f>
      </c>
      <c r="E59" t="n" s="4">
        <v>36</v>
      </c>
      <c r="F59" t="n" s="4">
        <v>4.5</v>
      </c>
      <c r="G59" t="n" s="4">
        <v>50</v>
      </c>
      <c r="H59" t="n" s="4">
        <v>10</v>
      </c>
      <c r="I59" t="n" s="4">
        <v>100</v>
      </c>
      <c r="J59" t="n" s="4">
        <v>8</v>
      </c>
      <c r="K59" t="s" s="4">
        <v>378</v>
      </c>
      <c r="L59" t="n" s="4">
        <v>117</v>
      </c>
      <c r="M59" t="n" s="4">
        <v>5e-7</v>
      </c>
      <c r="N59" t="n" s="4">
        <v>5</v>
      </c>
      <c r="O59" t="n" s="4">
        <v>0.75</v>
      </c>
      <c r="P59" t="n" s="4">
        <v>1</v>
      </c>
      <c r="Q59" t="n" s="4">
        <v>0.075</v>
      </c>
      <c r="R59" t="s" s="4">
        <v>379</v>
      </c>
      <c r="S59" t="s" s="4">
        <v>380</v>
      </c>
      <c r="T59" t="s" s="4">
        <v>381</v>
      </c>
      <c r="U59" t="n" s="4">
        <v>8</v>
      </c>
      <c r="V59" t="n" s="4">
        <v>29.4</v>
      </c>
      <c r="W59" t="s" s="4">
        <v>382</v>
      </c>
      <c r="X59" t="n" s="4">
        <v>3.79</v>
      </c>
      <c r="Y59" t="s" s="4">
        <v>383</v>
      </c>
      <c r="Z59" t="s" s="4">
        <v>384</v>
      </c>
    </row>
    <row r="60" hidden="0" ht="30" customHeight="1" spans="1:1">
      <c r="A60" t="str" s="6">
        <f>HYPERLINK("https://www.ti.com.cn/product/cn/INA128", "INA128")</f>
      </c>
      <c r="B60" t="n" s="4">
        <v>1</v>
      </c>
      <c r="C60" t="str" s="6">
        <f>HYPERLINK("https://www.ti.com.cn/cn/lit/gpn/INA128", "PDF data sheet")</f>
      </c>
      <c r="D60" t="str" s="6">
        <f>HYPERLINK("https://www.ti.com.cn/document-viewer/cn/INA128/datasheet", "HTML data sheet")</f>
      </c>
      <c r="E60" t="n" s="4">
        <v>36</v>
      </c>
      <c r="F60" t="n" s="4">
        <v>4.5</v>
      </c>
      <c r="G60" t="n" s="4">
        <v>50</v>
      </c>
      <c r="H60" t="n" s="4">
        <v>1</v>
      </c>
      <c r="I60" t="n" s="4">
        <v>10000</v>
      </c>
      <c r="J60" t="n" s="4">
        <v>8</v>
      </c>
      <c r="K60" t="s" s="4">
        <v>385</v>
      </c>
      <c r="L60" t="n" s="4">
        <v>120</v>
      </c>
      <c r="M60" t="n" s="4">
        <v>5e-7</v>
      </c>
      <c r="N60" t="n" s="4">
        <v>5</v>
      </c>
      <c r="O60" t="n" s="4">
        <v>0.7</v>
      </c>
      <c r="P60" t="n" s="4">
        <v>1.3</v>
      </c>
      <c r="Q60" t="n" s="4">
        <v>0.5</v>
      </c>
      <c r="R60" t="s" s="4">
        <v>386</v>
      </c>
      <c r="S60" t="s" s="4">
        <v>387</v>
      </c>
      <c r="T60" t="s" s="4">
        <v>388</v>
      </c>
      <c r="U60" t="n" s="4">
        <v>8</v>
      </c>
      <c r="V60" t="s" s="4">
        <v>389</v>
      </c>
      <c r="W60" t="s" s="4">
        <v>390</v>
      </c>
      <c r="X60" t="n" s="4">
        <v>3.53</v>
      </c>
      <c r="Y60" t="s" s="4">
        <v>391</v>
      </c>
      <c r="Z60" t="s" s="4">
        <v>392</v>
      </c>
    </row>
    <row r="61" hidden="0" ht="30" customHeight="1" spans="1:1">
      <c r="A61" t="str" s="6">
        <f>HYPERLINK("https://www.ti.com.cn/product/cn/INA2141", "INA2141")</f>
      </c>
      <c r="B61" t="n" s="4">
        <v>2</v>
      </c>
      <c r="C61" t="str" s="6">
        <f>HYPERLINK("https://www.ti.com.cn/cn/lit/gpn/INA2141", "PDF data sheet")</f>
      </c>
      <c r="D61" t="s" s="6">
        <v>176</v>
      </c>
      <c r="E61" t="n" s="4">
        <v>36</v>
      </c>
      <c r="F61" t="n" s="4">
        <v>4.5</v>
      </c>
      <c r="G61" t="n" s="4">
        <v>50</v>
      </c>
      <c r="H61" t="n" s="4">
        <v>10</v>
      </c>
      <c r="I61" t="n" s="4">
        <v>100</v>
      </c>
      <c r="J61" t="n" s="4">
        <v>8</v>
      </c>
      <c r="K61" t="s" s="4">
        <v>393</v>
      </c>
      <c r="L61" t="n" s="4">
        <v>97</v>
      </c>
      <c r="M61" t="n" s="4">
        <v>5e-7</v>
      </c>
      <c r="N61" t="n" s="4">
        <v>5</v>
      </c>
      <c r="O61" t="n" s="4">
        <v>0.75</v>
      </c>
      <c r="P61" t="n" s="4">
        <v>1</v>
      </c>
      <c r="Q61" t="n" s="4">
        <v>0.075</v>
      </c>
      <c r="R61" t="s" s="4">
        <v>394</v>
      </c>
      <c r="S61" t="s" s="4">
        <v>395</v>
      </c>
      <c r="T61" t="s" s="4">
        <v>396</v>
      </c>
      <c r="U61" t="n" s="4">
        <v>16</v>
      </c>
      <c r="V61" t="n" s="4">
        <v>106.09</v>
      </c>
      <c r="W61" t="s" s="4">
        <v>397</v>
      </c>
      <c r="X61" t="n" s="4">
        <v>5.852</v>
      </c>
      <c r="Y61" t="s" s="4">
        <v>398</v>
      </c>
      <c r="Z61" t="s" s="4">
        <v>399</v>
      </c>
    </row>
    <row r="62" hidden="0" ht="30" customHeight="1" spans="1:1">
      <c r="A62" t="str" s="6">
        <f>HYPERLINK("https://www.ti.com.cn/product/cn/INA2128", "INA2128")</f>
      </c>
      <c r="B62" t="n" s="4">
        <v>2</v>
      </c>
      <c r="C62" t="str" s="6">
        <f>HYPERLINK("https://www.ti.com.cn/cn/lit/gpn/INA2128", "PDF data sheet")</f>
      </c>
      <c r="D62" t="str" s="6">
        <f>HYPERLINK("https://www.ti.com.cn/document-viewer/cn/INA2128/datasheet", "HTML data sheet")</f>
      </c>
      <c r="E62" t="n" s="4">
        <v>36</v>
      </c>
      <c r="F62" t="n" s="4">
        <v>4.5</v>
      </c>
      <c r="G62" t="n" s="4">
        <v>50</v>
      </c>
      <c r="H62" t="n" s="4">
        <v>1</v>
      </c>
      <c r="I62" t="n" s="4">
        <v>10000</v>
      </c>
      <c r="J62" t="n" s="4">
        <v>8</v>
      </c>
      <c r="K62" t="s" s="4">
        <v>400</v>
      </c>
      <c r="L62" t="n" s="4">
        <v>120</v>
      </c>
      <c r="M62" t="n" s="4">
        <v>5e-7</v>
      </c>
      <c r="N62" t="n" s="4">
        <v>5</v>
      </c>
      <c r="O62" t="n" s="4">
        <v>0.7</v>
      </c>
      <c r="P62" t="n" s="4">
        <v>1.3</v>
      </c>
      <c r="Q62" t="n" s="4">
        <v>0.5</v>
      </c>
      <c r="R62" t="s" s="4">
        <v>401</v>
      </c>
      <c r="S62" t="s" s="4">
        <v>402</v>
      </c>
      <c r="T62" t="s" s="4">
        <v>403</v>
      </c>
      <c r="U62" t="n" s="4">
        <v>16</v>
      </c>
      <c r="V62" t="n" s="4">
        <v>106.09</v>
      </c>
      <c r="W62" t="s" s="4">
        <v>404</v>
      </c>
      <c r="X62" t="n" s="4">
        <v>5.539</v>
      </c>
      <c r="Y62" t="s" s="4">
        <v>405</v>
      </c>
      <c r="Z62" t="s" s="4">
        <v>406</v>
      </c>
    </row>
    <row r="63" hidden="0" ht="30" customHeight="1" spans="1:1">
      <c r="A63" t="str" s="6">
        <f>HYPERLINK("https://www.ti.com.cn/product/cn/INA118", "INA118")</f>
      </c>
      <c r="B63" t="n" s="4">
        <v>1</v>
      </c>
      <c r="C63" t="str" s="6">
        <f>HYPERLINK("https://www.ti.com.cn/cn/lit/gpn/INA118", "PDF data sheet")</f>
      </c>
      <c r="D63" t="str" s="6">
        <f>HYPERLINK("https://www.ti.com.cn/document-viewer/cn/INA118/datasheet", "HTML data sheet")</f>
      </c>
      <c r="E63" t="n" s="4">
        <v>36</v>
      </c>
      <c r="F63" t="n" s="4">
        <v>2.7</v>
      </c>
      <c r="G63" t="n" s="4">
        <v>50</v>
      </c>
      <c r="H63" t="n" s="4">
        <v>1</v>
      </c>
      <c r="I63" t="n" s="4">
        <v>10000</v>
      </c>
      <c r="J63" t="n" s="4">
        <v>10</v>
      </c>
      <c r="K63" t="s" s="4">
        <v>407</v>
      </c>
      <c r="L63" t="n" s="4">
        <v>110</v>
      </c>
      <c r="M63" t="n" s="4">
        <v>5e-7</v>
      </c>
      <c r="N63" t="n" s="4">
        <v>5</v>
      </c>
      <c r="O63" t="n" s="4">
        <v>0.35</v>
      </c>
      <c r="P63" t="n" s="4">
        <v>0.8</v>
      </c>
      <c r="Q63" t="n" s="4">
        <v>0.5</v>
      </c>
      <c r="R63" t="s" s="4">
        <v>408</v>
      </c>
      <c r="S63" t="s" s="4">
        <v>409</v>
      </c>
      <c r="T63" t="s" s="4">
        <v>410</v>
      </c>
      <c r="U63" t="n" s="4">
        <v>8</v>
      </c>
      <c r="V63" t="s" s="4">
        <v>411</v>
      </c>
      <c r="W63" t="s" s="4">
        <v>412</v>
      </c>
      <c r="X63" t="n" s="4">
        <v>6.573</v>
      </c>
      <c r="Y63" t="s" s="4">
        <v>413</v>
      </c>
      <c r="Z63" t="s" s="4">
        <v>414</v>
      </c>
    </row>
    <row r="64" hidden="0" ht="30" customHeight="1" spans="1:1">
      <c r="A64" t="str" s="6">
        <f>HYPERLINK("https://www.ti.com.cn/product/cn/INA111", "INA111")</f>
      </c>
      <c r="B64" t="n" s="4">
        <v>1</v>
      </c>
      <c r="C64" t="str" s="6">
        <f>HYPERLINK("https://www.ti.com.cn/cn/lit/gpn/INA111", "PDF data sheet")</f>
      </c>
      <c r="D64" t="s" s="6">
        <v>176</v>
      </c>
      <c r="E64" t="n" s="4">
        <v>36</v>
      </c>
      <c r="F64" t="n" s="4">
        <v>12</v>
      </c>
      <c r="G64" t="n" s="4">
        <v>500</v>
      </c>
      <c r="H64" t="n" s="4">
        <v>1</v>
      </c>
      <c r="I64" t="n" s="4">
        <v>1000</v>
      </c>
      <c r="J64" t="n" s="4">
        <v>10</v>
      </c>
      <c r="K64" t="s" s="4">
        <v>415</v>
      </c>
      <c r="L64" t="n" s="4">
        <v>106</v>
      </c>
      <c r="M64" t="n" s="4">
        <v>0.000005</v>
      </c>
      <c r="N64" t="n" s="4">
        <v>0.02</v>
      </c>
      <c r="O64" t="n" s="4">
        <v>3.3</v>
      </c>
      <c r="P64" t="n" s="4">
        <v>2</v>
      </c>
      <c r="Q64" t="n" s="4">
        <v>0.5</v>
      </c>
      <c r="R64" t="s" s="4">
        <v>416</v>
      </c>
      <c r="S64" t="s" s="4">
        <v>417</v>
      </c>
      <c r="T64" t="s" s="4">
        <v>418</v>
      </c>
      <c r="U64" t="s" s="4">
        <v>419</v>
      </c>
      <c r="V64" t="s" s="4">
        <v>420</v>
      </c>
      <c r="W64" t="s" s="4">
        <v>421</v>
      </c>
      <c r="X64" t="n" s="4">
        <v>5.533</v>
      </c>
      <c r="Y64" t="s" s="4">
        <v>422</v>
      </c>
      <c r="Z64" t="s" s="4">
        <v>423</v>
      </c>
    </row>
    <row r="65" hidden="0" ht="30" customHeight="1" spans="1:1">
      <c r="A65" t="str" s="6">
        <f>HYPERLINK("https://www.ti.com.cn/product/cn/INA115", "INA115")</f>
      </c>
      <c r="B65" t="n" s="4">
        <v>1</v>
      </c>
      <c r="C65" t="str" s="6">
        <f>HYPERLINK("https://www.ti.com.cn/cn/lit/gpn/INA115", "PDF data sheet")</f>
      </c>
      <c r="D65" t="s" s="6">
        <v>176</v>
      </c>
      <c r="E65" t="n" s="4">
        <v>36</v>
      </c>
      <c r="F65" t="n" s="4">
        <v>4.5</v>
      </c>
      <c r="G65" t="n" s="4">
        <v>50</v>
      </c>
      <c r="H65" t="n" s="4">
        <v>1</v>
      </c>
      <c r="I65" t="n" s="4">
        <v>10000</v>
      </c>
      <c r="J65" t="n" s="4">
        <v>11</v>
      </c>
      <c r="K65" t="s" s="4">
        <v>424</v>
      </c>
      <c r="L65" t="n" s="4">
        <v>115</v>
      </c>
      <c r="M65" t="n" s="4">
        <v>2.5e-7</v>
      </c>
      <c r="N65" t="n" s="4">
        <v>2</v>
      </c>
      <c r="O65" t="n" s="4">
        <v>2.2</v>
      </c>
      <c r="P65" t="n" s="4">
        <v>1</v>
      </c>
      <c r="Q65" t="n" s="4">
        <v>0.5</v>
      </c>
      <c r="R65" t="s" s="4">
        <v>425</v>
      </c>
      <c r="S65" t="s" s="4">
        <v>426</v>
      </c>
      <c r="T65" t="s" s="4">
        <v>427</v>
      </c>
      <c r="U65" t="n" s="4">
        <v>16</v>
      </c>
      <c r="V65" t="n" s="4">
        <v>106.09</v>
      </c>
      <c r="W65" t="s" s="4">
        <v>428</v>
      </c>
      <c r="X65" t="n" s="4">
        <v>5.097</v>
      </c>
      <c r="Y65" t="s" s="4">
        <v>429</v>
      </c>
      <c r="Z65" t="s" s="4">
        <v>430</v>
      </c>
    </row>
    <row r="66" hidden="0" ht="30" customHeight="1" spans="1:1">
      <c r="A66" t="str" s="6">
        <f>HYPERLINK("https://www.ti.com.cn/product/cn/INA114", "INA114")</f>
      </c>
      <c r="B66" t="n" s="4">
        <v>1</v>
      </c>
      <c r="C66" t="str" s="6">
        <f>HYPERLINK("https://www.ti.com.cn/cn/lit/gpn/INA114", "PDF data sheet")</f>
      </c>
      <c r="D66" t="str" s="6">
        <f>HYPERLINK("https://www.ti.com.cn/document-viewer/cn/INA114/datasheet", "HTML data sheet")</f>
      </c>
      <c r="E66" t="n" s="4">
        <v>36</v>
      </c>
      <c r="F66" t="n" s="4">
        <v>4.5</v>
      </c>
      <c r="G66" t="n" s="4">
        <v>50</v>
      </c>
      <c r="H66" t="n" s="4">
        <v>1</v>
      </c>
      <c r="I66" t="n" s="4">
        <v>10000</v>
      </c>
      <c r="J66" t="n" s="4">
        <v>11</v>
      </c>
      <c r="K66" t="s" s="4">
        <v>431</v>
      </c>
      <c r="L66" t="n" s="4">
        <v>115</v>
      </c>
      <c r="M66" t="n" s="4">
        <v>2.5e-7</v>
      </c>
      <c r="N66" t="n" s="4">
        <v>2</v>
      </c>
      <c r="O66" t="n" s="4">
        <v>2.2</v>
      </c>
      <c r="P66" t="n" s="4">
        <v>1</v>
      </c>
      <c r="Q66" t="n" s="4">
        <v>0.5</v>
      </c>
      <c r="R66" t="s" s="4">
        <v>432</v>
      </c>
      <c r="S66" t="s" s="4">
        <v>433</v>
      </c>
      <c r="T66" t="s" s="4">
        <v>434</v>
      </c>
      <c r="U66" t="s" s="4">
        <v>435</v>
      </c>
      <c r="V66" t="s" s="4">
        <v>436</v>
      </c>
      <c r="W66" t="s" s="4">
        <v>437</v>
      </c>
      <c r="X66" t="n" s="4">
        <v>4.435</v>
      </c>
      <c r="Y66" t="s" s="4">
        <v>438</v>
      </c>
      <c r="Z66" t="s" s="4">
        <v>439</v>
      </c>
    </row>
    <row r="67" hidden="0" ht="30" customHeight="1" spans="1:1">
      <c r="A67" t="str" s="6">
        <f>HYPERLINK("https://www.ti.com.cn/product/cn/INA131", "INA131")</f>
      </c>
      <c r="B67" t="n" s="4">
        <v>1</v>
      </c>
      <c r="C67" t="str" s="6">
        <f>HYPERLINK("https://www.ti.com.cn/cn/lit/gpn/INA131", "PDF data sheet")</f>
      </c>
      <c r="D67" t="s" s="6">
        <v>176</v>
      </c>
      <c r="E67" t="n" s="4">
        <v>36</v>
      </c>
      <c r="F67" t="n" s="4">
        <v>4.5</v>
      </c>
      <c r="G67" t="n" s="4">
        <v>50</v>
      </c>
      <c r="H67" t="n" s="4">
        <v>100</v>
      </c>
      <c r="I67" t="n" s="4">
        <v>100</v>
      </c>
      <c r="J67" t="n" s="4">
        <v>12</v>
      </c>
      <c r="K67" t="s" s="4">
        <v/>
      </c>
      <c r="L67" t="n" s="4">
        <v>110</v>
      </c>
      <c r="M67" t="n" s="4">
        <v>2.5e-7</v>
      </c>
      <c r="N67" t="n" s="4">
        <v>2</v>
      </c>
      <c r="O67" t="n" s="4">
        <v>3</v>
      </c>
      <c r="P67" t="n" s="4">
        <v>0.07</v>
      </c>
      <c r="Q67" t="n" s="4">
        <v>0.024</v>
      </c>
      <c r="R67" t="s" s="4">
        <v>440</v>
      </c>
      <c r="S67" t="s" s="4">
        <v>441</v>
      </c>
      <c r="T67" t="s" s="4">
        <v>442</v>
      </c>
      <c r="U67" t="n" s="4">
        <v>8</v>
      </c>
      <c r="V67" t="n" s="4">
        <v>92.5083</v>
      </c>
      <c r="W67" t="s" s="4">
        <v>443</v>
      </c>
      <c r="X67" t="n" s="4">
        <v>4.589</v>
      </c>
      <c r="Y67" t="s" s="4">
        <v>444</v>
      </c>
      <c r="Z67" t="s" s="4">
        <v>445</v>
      </c>
    </row>
    <row r="68" hidden="0" ht="30" customHeight="1" spans="1:1">
      <c r="A68" t="str" s="6">
        <f>HYPERLINK("https://www.ti.com.cn/product/cn/INA103", "INA103")</f>
      </c>
      <c r="B68" t="n" s="4">
        <v>1</v>
      </c>
      <c r="C68" t="str" s="6">
        <f>HYPERLINK("https://www.ti.com.cn/cn/lit/gpn/INA103", "PDF data sheet")</f>
      </c>
      <c r="D68" t="s" s="6">
        <v>176</v>
      </c>
      <c r="E68" t="n" s="4">
        <v>50</v>
      </c>
      <c r="F68" t="n" s="4">
        <v>18</v>
      </c>
      <c r="G68" t="n" s="4">
        <v>250</v>
      </c>
      <c r="H68" t="n" s="4">
        <v>1</v>
      </c>
      <c r="I68" t="n" s="4">
        <v>1000</v>
      </c>
      <c r="J68" t="n" s="4">
        <v>1</v>
      </c>
      <c r="K68" t="s" s="4">
        <v>446</v>
      </c>
      <c r="L68" t="n" s="4">
        <v>100</v>
      </c>
      <c r="M68" t="s" s="4">
        <v/>
      </c>
      <c r="N68" t="n" s="4">
        <v>12000</v>
      </c>
      <c r="O68" t="n" s="4">
        <v>9</v>
      </c>
      <c r="P68" t="n" s="4">
        <v>6</v>
      </c>
      <c r="Q68" t="n" s="4">
        <v>0.25</v>
      </c>
      <c r="R68" t="s" s="4">
        <v>447</v>
      </c>
      <c r="S68" t="s" s="4">
        <v>448</v>
      </c>
      <c r="T68" t="s" s="4">
        <v>449</v>
      </c>
      <c r="U68" t="n" s="4">
        <v>16</v>
      </c>
      <c r="V68" t="s" s="4">
        <v>450</v>
      </c>
      <c r="W68" t="s" s="4">
        <v>451</v>
      </c>
      <c r="X68" t="n" s="4">
        <v>5.036</v>
      </c>
      <c r="Y68" t="s" s="4">
        <v>452</v>
      </c>
      <c r="Z68" t="s" s="4">
        <v>453</v>
      </c>
    </row>
    <row r="69" hidden="0" ht="30" customHeight="1" spans="1:1">
      <c r="A69" t="str" s="6">
        <f>HYPERLINK("https://www.ti.com.cn/product/cn/INA101", "INA101")</f>
      </c>
      <c r="B69" t="n" s="4">
        <v>1</v>
      </c>
      <c r="C69" t="str" s="6">
        <f>HYPERLINK("https://www.ti.com.cn/cn/lit/gpn/INA101", "PDF data sheet")</f>
      </c>
      <c r="D69" t="s" s="6">
        <v>176</v>
      </c>
      <c r="E69" t="n" s="4">
        <v>40</v>
      </c>
      <c r="F69" t="n" s="4">
        <v>10</v>
      </c>
      <c r="G69" t="n" s="4">
        <v>25</v>
      </c>
      <c r="H69" t="n" s="4">
        <v>1</v>
      </c>
      <c r="I69" t="n" s="4">
        <v>1000</v>
      </c>
      <c r="J69" t="n" s="4">
        <v>13</v>
      </c>
      <c r="K69" t="s" s="4">
        <v/>
      </c>
      <c r="L69" t="n" s="4">
        <v>106</v>
      </c>
      <c r="M69" t="n" s="4">
        <v>0.000002</v>
      </c>
      <c r="N69" t="n" s="4">
        <v>20</v>
      </c>
      <c r="O69" t="n" s="4">
        <v>6.7</v>
      </c>
      <c r="P69" t="n" s="4">
        <v>0.3</v>
      </c>
      <c r="Q69" t="n" s="4">
        <v>0.3</v>
      </c>
      <c r="R69" t="s" s="4">
        <v>454</v>
      </c>
      <c r="S69" t="s" s="4">
        <v>455</v>
      </c>
      <c r="T69" t="s" s="4">
        <v>456</v>
      </c>
      <c r="U69" t="s" s="4">
        <v>457</v>
      </c>
      <c r="V69" t="s" s="4">
        <v>458</v>
      </c>
      <c r="W69" t="s" s="4">
        <v>459</v>
      </c>
      <c r="X69" t="n" s="4">
        <v>7.346</v>
      </c>
      <c r="Y69" t="s" s="4">
        <v>460</v>
      </c>
      <c r="Z69" t="s" s="4">
        <v>461</v>
      </c>
    </row>
  </sheetData>
  <mergeCells count="3">
    <mergeCell ref="A1:B1"/>
    <mergeCell ref="A2:P2"/>
    <mergeCell ref="A4:B4"/>
  </mergeCells>
  <pageMargins bottom="0.75" footer="0.3" header="0.3" left="0.7" right="0.7" top="0.75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 Grid</dc:creator>
  <dc:title>Workbook</dc:title>
  <dcterms:created xsi:type="dcterms:W3CDTF">2024-04-06T04:19:12.050Z</dcterms:created>
  <dcterms:modified xsi:type="dcterms:W3CDTF">2024-04-06T04:19:12.050Z</dcterms:modified>
</cp:coreProperties>
</file>